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ssectorial\ARCHIVOS CONSUMO Y DESPERDICIO\CONSUMO EXTRADOM\Extradoméstico para web\2016\Informes trimestrales Bebidas frías 2016\"/>
    </mc:Choice>
  </mc:AlternateContent>
  <bookViews>
    <workbookView showSheetTabs="0" xWindow="-15" yWindow="4935" windowWidth="19440" windowHeight="4755" tabRatio="935"/>
  </bookViews>
  <sheets>
    <sheet name="BEBIDAS FRIAS OOH" sheetId="17" r:id="rId1"/>
    <sheet name="TOTAL BEBIDAS FRIAS" sheetId="19" r:id="rId2"/>
    <sheet name="BEB ESPIRITUOSAS" sheetId="1" r:id="rId3"/>
    <sheet name="CERVEZA" sheetId="8" r:id="rId4"/>
    <sheet name="VINO + ESPUMOSOS + SIDRAS" sheetId="10" r:id="rId5"/>
    <sheet name="BEB REFRESCANTES" sheetId="12" r:id="rId6"/>
    <sheet name="AGUA" sheetId="7" r:id="rId7"/>
    <sheet name="ZUMOS" sheetId="13" r:id="rId8"/>
    <sheet name="BEB ZUMO+LECHE" sheetId="14" r:id="rId9"/>
    <sheet name="datos" sheetId="3" state="hidden" r:id="rId10"/>
    <sheet name="Dtserver" sheetId="21" state="hidden" r:id="rId11"/>
    <sheet name="Resumen Fuera y Dentro" sheetId="20" r:id="rId12"/>
    <sheet name="in_ooh gráficos" sheetId="23" state="hidden" r:id="rId13"/>
    <sheet name="FACTORES DE CONVERSIÓN" sheetId="11" r:id="rId14"/>
    <sheet name="Definiciones" sheetId="18" r:id="rId15"/>
    <sheet name="Weighted Households 18+" sheetId="22" state="hidden" r:id="rId16"/>
  </sheets>
  <definedNames>
    <definedName name="_xlnm._FilterDatabase" localSheetId="1" hidden="1">'TOTAL BEBIDAS FRIAS'!$E$1:$E$69</definedName>
    <definedName name="_xlnm._FilterDatabase" localSheetId="4" hidden="1">'VINO + ESPUMOSOS + SIDRAS'!$E$1:$E$66</definedName>
    <definedName name="_xlnm.Print_Area" localSheetId="6">AGUA!$A$1:$E$68</definedName>
    <definedName name="_xlnm.Print_Area" localSheetId="2">'BEB ESPIRITUOSAS'!$A$1:$L$66</definedName>
    <definedName name="_xlnm.Print_Area" localSheetId="5">'BEB REFRESCANTES'!$A$1:$Q$68</definedName>
    <definedName name="_xlnm.Print_Area" localSheetId="8">'BEB ZUMO+LECHE'!$A$1:$F$68</definedName>
    <definedName name="_xlnm.Print_Area" localSheetId="3">CERVEZA!$A$1:$G$66</definedName>
    <definedName name="_xlnm.Print_Area" localSheetId="13">'FACTORES DE CONVERSIÓN'!$A$1:$F$48</definedName>
    <definedName name="_xlnm.Print_Area" localSheetId="12">'in_ooh gráficos'!$A$1:$M$14</definedName>
    <definedName name="_xlnm.Print_Area" localSheetId="11">'Resumen Fuera y Dentro'!$A$1:$M$20</definedName>
    <definedName name="_xlnm.Print_Area" localSheetId="1">'TOTAL BEBIDAS FRIAS'!$A$1:$L$70</definedName>
    <definedName name="_xlnm.Print_Area" localSheetId="4">'VINO + ESPUMOSOS + SIDRAS'!$A$1:$L$67</definedName>
    <definedName name="_xlnm.Print_Area" localSheetId="7">ZUMOS!$A$1:$E$68</definedName>
  </definedNames>
  <calcPr calcId="191029"/>
</workbook>
</file>

<file path=xl/calcChain.xml><?xml version="1.0" encoding="utf-8"?>
<calcChain xmlns="http://schemas.openxmlformats.org/spreadsheetml/2006/main">
  <c r="B20" i="3" l="1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FI20" i="3"/>
  <c r="FJ20" i="3"/>
  <c r="FK20" i="3"/>
  <c r="FL20" i="3"/>
  <c r="FM20" i="3"/>
  <c r="FN20" i="3"/>
  <c r="FO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FI39" i="3"/>
  <c r="FJ39" i="3"/>
  <c r="FK39" i="3"/>
  <c r="FL39" i="3"/>
  <c r="FM39" i="3"/>
  <c r="FN39" i="3"/>
  <c r="FO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GO39" i="3"/>
  <c r="GP39" i="3"/>
  <c r="GQ39" i="3"/>
  <c r="GR39" i="3"/>
  <c r="GS39" i="3"/>
  <c r="GT39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HG39" i="3"/>
  <c r="HH39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O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D19" i="21"/>
  <c r="B46" i="3" l="1"/>
  <c r="C19" i="21"/>
  <c r="F19" i="21" s="1"/>
  <c r="F17" i="21"/>
  <c r="F16" i="21"/>
  <c r="F15" i="21"/>
  <c r="F14" i="21"/>
  <c r="F13" i="21"/>
  <c r="F12" i="21"/>
  <c r="F11" i="21"/>
  <c r="F10" i="21"/>
  <c r="F9" i="21"/>
  <c r="F8" i="21"/>
  <c r="F7" i="21"/>
  <c r="F6" i="21"/>
  <c r="B12" i="22" l="1"/>
  <c r="H14" i="20" l="1"/>
  <c r="H15" i="20"/>
  <c r="H16" i="20"/>
  <c r="H17" i="20"/>
  <c r="G17" i="20"/>
  <c r="G16" i="20"/>
  <c r="G15" i="20"/>
  <c r="G14" i="20"/>
  <c r="G10" i="20"/>
  <c r="I13" i="20" l="1"/>
  <c r="I12" i="20"/>
  <c r="H13" i="20"/>
  <c r="H12" i="20"/>
  <c r="G13" i="20"/>
  <c r="G12" i="20"/>
  <c r="H11" i="20" l="1"/>
  <c r="G11" i="20"/>
  <c r="G9" i="20" s="1"/>
  <c r="H10" i="20"/>
  <c r="H9" i="20" l="1"/>
  <c r="I10" i="20"/>
  <c r="I11" i="20"/>
  <c r="I9" i="20" l="1"/>
  <c r="E39" i="23"/>
  <c r="F39" i="23"/>
  <c r="G39" i="23"/>
  <c r="H39" i="23"/>
  <c r="I39" i="23"/>
  <c r="J39" i="23"/>
  <c r="K39" i="23"/>
  <c r="D39" i="23"/>
  <c r="C40" i="23"/>
  <c r="H13" i="23"/>
  <c r="G13" i="23"/>
  <c r="H12" i="23"/>
  <c r="G12" i="23"/>
  <c r="H11" i="23"/>
  <c r="G11" i="23"/>
  <c r="H10" i="23"/>
  <c r="G10" i="23"/>
  <c r="H9" i="23"/>
  <c r="G9" i="23"/>
  <c r="H8" i="23"/>
  <c r="G8" i="23"/>
  <c r="H7" i="23"/>
  <c r="G7" i="23"/>
  <c r="H6" i="23" l="1"/>
  <c r="G6" i="23"/>
  <c r="I7" i="23"/>
  <c r="I8" i="23"/>
  <c r="I11" i="23"/>
  <c r="I12" i="23"/>
  <c r="I13" i="23"/>
  <c r="I10" i="23"/>
  <c r="I9" i="23"/>
  <c r="I6" i="23" l="1"/>
  <c r="O8" i="23"/>
  <c r="O10" i="23"/>
  <c r="O11" i="23"/>
  <c r="O13" i="23"/>
  <c r="O6" i="23"/>
  <c r="O12" i="23"/>
  <c r="O7" i="23"/>
  <c r="O9" i="23"/>
  <c r="D42" i="22"/>
  <c r="D43" i="22"/>
  <c r="D44" i="22"/>
  <c r="D41" i="22"/>
  <c r="D40" i="22"/>
  <c r="C39" i="22"/>
  <c r="K57" i="19" s="1"/>
  <c r="C40" i="22"/>
  <c r="K24" i="19" s="1"/>
  <c r="C41" i="22"/>
  <c r="K25" i="19" s="1"/>
  <c r="C42" i="22"/>
  <c r="K26" i="19" s="1"/>
  <c r="C43" i="22"/>
  <c r="K27" i="19" s="1"/>
  <c r="C44" i="22"/>
  <c r="K28" i="19" s="1"/>
  <c r="C45" i="22"/>
  <c r="K30" i="19" s="1"/>
  <c r="C46" i="22"/>
  <c r="K31" i="19" s="1"/>
  <c r="C32" i="22"/>
  <c r="K50" i="19" s="1"/>
  <c r="C33" i="22"/>
  <c r="K51" i="19" s="1"/>
  <c r="C34" i="22"/>
  <c r="K52" i="19" s="1"/>
  <c r="C35" i="22"/>
  <c r="K53" i="19" s="1"/>
  <c r="C36" i="22"/>
  <c r="K54" i="19" s="1"/>
  <c r="C37" i="22"/>
  <c r="K55" i="19" s="1"/>
  <c r="C38" i="22"/>
  <c r="K56" i="19" s="1"/>
  <c r="C31" i="22"/>
  <c r="E43" i="22" l="1"/>
  <c r="J25" i="1" s="1"/>
  <c r="F25" i="8" s="1"/>
  <c r="E42" i="22"/>
  <c r="J24" i="1" s="1"/>
  <c r="F24" i="8" s="1"/>
  <c r="P27" i="12"/>
  <c r="D27" i="7"/>
  <c r="D27" i="13"/>
  <c r="D27" i="14"/>
  <c r="D23" i="7"/>
  <c r="D23" i="13"/>
  <c r="D23" i="14"/>
  <c r="P23" i="12"/>
  <c r="D49" i="14"/>
  <c r="D49" i="13"/>
  <c r="D49" i="7"/>
  <c r="P49" i="12"/>
  <c r="K48" i="10"/>
  <c r="F47" i="8"/>
  <c r="J47" i="1"/>
  <c r="D26" i="7"/>
  <c r="D26" i="13"/>
  <c r="D26" i="14"/>
  <c r="P26" i="12"/>
  <c r="D55" i="14"/>
  <c r="D55" i="13"/>
  <c r="D55" i="7"/>
  <c r="P55" i="12"/>
  <c r="K54" i="10"/>
  <c r="F53" i="8"/>
  <c r="J53" i="1"/>
  <c r="D53" i="14"/>
  <c r="D53" i="13"/>
  <c r="D53" i="7"/>
  <c r="P53" i="12"/>
  <c r="K52" i="10"/>
  <c r="F51" i="8"/>
  <c r="J51" i="1"/>
  <c r="D48" i="14"/>
  <c r="D48" i="13"/>
  <c r="D48" i="7"/>
  <c r="P48" i="12"/>
  <c r="K47" i="10"/>
  <c r="F46" i="8"/>
  <c r="J46" i="1"/>
  <c r="D30" i="13"/>
  <c r="D30" i="14"/>
  <c r="P30" i="12"/>
  <c r="D30" i="7"/>
  <c r="D25" i="13"/>
  <c r="D25" i="14"/>
  <c r="P25" i="12"/>
  <c r="D25" i="7"/>
  <c r="D52" i="14"/>
  <c r="D52" i="13"/>
  <c r="D52" i="7"/>
  <c r="P52" i="12"/>
  <c r="K51" i="10"/>
  <c r="F50" i="8"/>
  <c r="J50" i="1"/>
  <c r="D51" i="14"/>
  <c r="D51" i="13"/>
  <c r="D51" i="7"/>
  <c r="P51" i="12"/>
  <c r="K50" i="10"/>
  <c r="F49" i="8"/>
  <c r="J49" i="1"/>
  <c r="D54" i="14"/>
  <c r="D54" i="13"/>
  <c r="D54" i="7"/>
  <c r="P54" i="12"/>
  <c r="K53" i="10"/>
  <c r="F52" i="8"/>
  <c r="J52" i="1"/>
  <c r="D50" i="14"/>
  <c r="D50" i="13"/>
  <c r="D50" i="7"/>
  <c r="P50" i="12"/>
  <c r="K49" i="10"/>
  <c r="F48" i="8"/>
  <c r="J48" i="1"/>
  <c r="D29" i="14"/>
  <c r="P29" i="12"/>
  <c r="D29" i="7"/>
  <c r="D29" i="13"/>
  <c r="D24" i="14"/>
  <c r="P24" i="12"/>
  <c r="D24" i="7"/>
  <c r="D24" i="13"/>
  <c r="E41" i="22"/>
  <c r="J23" i="1" s="1"/>
  <c r="E40" i="22"/>
  <c r="J28" i="1"/>
  <c r="E44" i="22"/>
  <c r="J26" i="1" s="1"/>
  <c r="J29" i="1"/>
  <c r="I14" i="20"/>
  <c r="K25" i="10" l="1"/>
  <c r="K26" i="10"/>
  <c r="K29" i="10"/>
  <c r="F28" i="8"/>
  <c r="F26" i="8"/>
  <c r="K27" i="10"/>
  <c r="K30" i="10"/>
  <c r="F29" i="8"/>
  <c r="F23" i="8"/>
  <c r="K24" i="10"/>
  <c r="I8" i="20"/>
  <c r="H7" i="20"/>
  <c r="H8" i="20"/>
  <c r="G8" i="20"/>
  <c r="G7" i="20"/>
  <c r="G6" i="20" l="1"/>
  <c r="H6" i="20"/>
  <c r="B23" i="22" l="1"/>
  <c r="B41" i="3" s="1"/>
  <c r="C41" i="3" s="1"/>
  <c r="D41" i="3" s="1"/>
  <c r="E41" i="3" s="1"/>
  <c r="F41" i="3" s="1"/>
  <c r="G41" i="3" s="1"/>
  <c r="H41" i="3" s="1"/>
  <c r="I41" i="3" s="1"/>
  <c r="J41" i="3" s="1"/>
  <c r="K41" i="3" s="1"/>
  <c r="L41" i="3" s="1"/>
  <c r="M41" i="3" s="1"/>
  <c r="N41" i="3" s="1"/>
  <c r="O41" i="3" s="1"/>
  <c r="P41" i="3" s="1"/>
  <c r="Q41" i="3" s="1"/>
  <c r="R41" i="3" s="1"/>
  <c r="S41" i="3" s="1"/>
  <c r="T41" i="3" s="1"/>
  <c r="U41" i="3" s="1"/>
  <c r="V41" i="3" s="1"/>
  <c r="W41" i="3" s="1"/>
  <c r="X41" i="3" s="1"/>
  <c r="Y41" i="3" s="1"/>
  <c r="Z41" i="3" s="1"/>
  <c r="AA41" i="3" s="1"/>
  <c r="AB41" i="3" s="1"/>
  <c r="AC41" i="3" s="1"/>
  <c r="AD41" i="3" s="1"/>
  <c r="AE41" i="3" s="1"/>
  <c r="AF41" i="3" s="1"/>
  <c r="AG41" i="3" s="1"/>
  <c r="AH41" i="3" s="1"/>
  <c r="AI41" i="3" s="1"/>
  <c r="AJ41" i="3" s="1"/>
  <c r="AK41" i="3" s="1"/>
  <c r="AL41" i="3" s="1"/>
  <c r="AM41" i="3" s="1"/>
  <c r="AN41" i="3" s="1"/>
  <c r="AO41" i="3" s="1"/>
  <c r="AP41" i="3" s="1"/>
  <c r="AQ41" i="3" s="1"/>
  <c r="AR41" i="3" s="1"/>
  <c r="AS41" i="3" s="1"/>
  <c r="AT41" i="3" s="1"/>
  <c r="AU41" i="3" s="1"/>
  <c r="AV41" i="3" s="1"/>
  <c r="AW41" i="3" s="1"/>
  <c r="AX41" i="3" s="1"/>
  <c r="AY41" i="3" s="1"/>
  <c r="AZ41" i="3" s="1"/>
  <c r="BA41" i="3" s="1"/>
  <c r="BB41" i="3" s="1"/>
  <c r="BC41" i="3" s="1"/>
  <c r="BD41" i="3" s="1"/>
  <c r="BE41" i="3" s="1"/>
  <c r="BF41" i="3" s="1"/>
  <c r="BG41" i="3" s="1"/>
  <c r="BH41" i="3" s="1"/>
  <c r="BI41" i="3" s="1"/>
  <c r="BJ41" i="3" s="1"/>
  <c r="BK41" i="3" s="1"/>
  <c r="BL41" i="3" s="1"/>
  <c r="BM41" i="3" s="1"/>
  <c r="BN41" i="3" s="1"/>
  <c r="BO41" i="3" s="1"/>
  <c r="BP41" i="3" s="1"/>
  <c r="BQ41" i="3" s="1"/>
  <c r="BR41" i="3" s="1"/>
  <c r="BS41" i="3" s="1"/>
  <c r="BT41" i="3" s="1"/>
  <c r="BU41" i="3" s="1"/>
  <c r="BV41" i="3" s="1"/>
  <c r="BW41" i="3" s="1"/>
  <c r="BX41" i="3" s="1"/>
  <c r="BY41" i="3" s="1"/>
  <c r="BZ41" i="3" s="1"/>
  <c r="CA41" i="3" s="1"/>
  <c r="CB41" i="3" s="1"/>
  <c r="CC41" i="3" s="1"/>
  <c r="CD41" i="3" s="1"/>
  <c r="CE41" i="3" s="1"/>
  <c r="CF41" i="3" s="1"/>
  <c r="CG41" i="3" s="1"/>
  <c r="CH41" i="3" s="1"/>
  <c r="CI41" i="3" s="1"/>
  <c r="CJ41" i="3" s="1"/>
  <c r="CK41" i="3" s="1"/>
  <c r="CL41" i="3" s="1"/>
  <c r="CM41" i="3" s="1"/>
  <c r="CN41" i="3" s="1"/>
  <c r="CO41" i="3" s="1"/>
  <c r="CP41" i="3" s="1"/>
  <c r="CQ41" i="3" s="1"/>
  <c r="CR41" i="3" s="1"/>
  <c r="CS41" i="3" s="1"/>
  <c r="CT41" i="3" s="1"/>
  <c r="CU41" i="3" s="1"/>
  <c r="CV41" i="3" s="1"/>
  <c r="CW41" i="3" s="1"/>
  <c r="CX41" i="3" s="1"/>
  <c r="CY41" i="3" s="1"/>
  <c r="CZ41" i="3" s="1"/>
  <c r="DA41" i="3" s="1"/>
  <c r="DB41" i="3" s="1"/>
  <c r="DC41" i="3" s="1"/>
  <c r="DD41" i="3" s="1"/>
  <c r="DE41" i="3" s="1"/>
  <c r="DF41" i="3" s="1"/>
  <c r="DG41" i="3" s="1"/>
  <c r="DH41" i="3" s="1"/>
  <c r="DI41" i="3" s="1"/>
  <c r="DJ41" i="3" s="1"/>
  <c r="DK41" i="3" s="1"/>
  <c r="DL41" i="3" s="1"/>
  <c r="DM41" i="3" s="1"/>
  <c r="DN41" i="3" s="1"/>
  <c r="DO41" i="3" s="1"/>
  <c r="DP41" i="3" s="1"/>
  <c r="DQ41" i="3" s="1"/>
  <c r="DR41" i="3" s="1"/>
  <c r="DS41" i="3" s="1"/>
  <c r="DT41" i="3" s="1"/>
  <c r="DU41" i="3" s="1"/>
  <c r="DV41" i="3" s="1"/>
  <c r="DW41" i="3" s="1"/>
  <c r="DX41" i="3" s="1"/>
  <c r="DY41" i="3" s="1"/>
  <c r="DZ41" i="3" s="1"/>
  <c r="EA41" i="3" s="1"/>
  <c r="EB41" i="3" s="1"/>
  <c r="EC41" i="3" s="1"/>
  <c r="ED41" i="3" s="1"/>
  <c r="EE41" i="3" s="1"/>
  <c r="EF41" i="3" s="1"/>
  <c r="EG41" i="3" s="1"/>
  <c r="EH41" i="3" s="1"/>
  <c r="EI41" i="3" s="1"/>
  <c r="EJ41" i="3" s="1"/>
  <c r="EK41" i="3" s="1"/>
  <c r="EL41" i="3" s="1"/>
  <c r="EM41" i="3" s="1"/>
  <c r="EN41" i="3" s="1"/>
  <c r="EO41" i="3" s="1"/>
  <c r="EP41" i="3" s="1"/>
  <c r="EQ41" i="3" s="1"/>
  <c r="ER41" i="3" s="1"/>
  <c r="ES41" i="3" s="1"/>
  <c r="ET41" i="3" s="1"/>
  <c r="EU41" i="3" s="1"/>
  <c r="EV41" i="3" s="1"/>
  <c r="EW41" i="3" s="1"/>
  <c r="EX41" i="3" s="1"/>
  <c r="EY41" i="3" s="1"/>
  <c r="EZ41" i="3" s="1"/>
  <c r="FA41" i="3" s="1"/>
  <c r="FB41" i="3" s="1"/>
  <c r="FC41" i="3" s="1"/>
  <c r="FD41" i="3" s="1"/>
  <c r="FE41" i="3" s="1"/>
  <c r="FF41" i="3" s="1"/>
  <c r="FG41" i="3" s="1"/>
  <c r="FH41" i="3" s="1"/>
  <c r="FI41" i="3" s="1"/>
  <c r="FJ41" i="3" s="1"/>
  <c r="FK41" i="3" s="1"/>
  <c r="FL41" i="3" s="1"/>
  <c r="FM41" i="3" s="1"/>
  <c r="FN41" i="3" s="1"/>
  <c r="FO41" i="3" s="1"/>
  <c r="FP41" i="3" s="1"/>
  <c r="FQ41" i="3" s="1"/>
  <c r="FR41" i="3" s="1"/>
  <c r="FS41" i="3" s="1"/>
  <c r="FT41" i="3" s="1"/>
  <c r="FU41" i="3" s="1"/>
  <c r="FV41" i="3" s="1"/>
  <c r="FW41" i="3" s="1"/>
  <c r="FX41" i="3" s="1"/>
  <c r="FY41" i="3" s="1"/>
  <c r="FZ41" i="3" s="1"/>
  <c r="GA41" i="3" s="1"/>
  <c r="GB41" i="3" s="1"/>
  <c r="GC41" i="3" s="1"/>
  <c r="GD41" i="3" s="1"/>
  <c r="GE41" i="3" s="1"/>
  <c r="GF41" i="3" s="1"/>
  <c r="GG41" i="3" s="1"/>
  <c r="GH41" i="3" s="1"/>
  <c r="GI41" i="3" s="1"/>
  <c r="GJ41" i="3" s="1"/>
  <c r="GK41" i="3" s="1"/>
  <c r="GL41" i="3" s="1"/>
  <c r="GM41" i="3" s="1"/>
  <c r="GN41" i="3" s="1"/>
  <c r="GO41" i="3" s="1"/>
  <c r="GP41" i="3" s="1"/>
  <c r="GQ41" i="3" s="1"/>
  <c r="GR41" i="3" s="1"/>
  <c r="GS41" i="3" s="1"/>
  <c r="GT41" i="3" s="1"/>
  <c r="GU41" i="3" s="1"/>
  <c r="GV41" i="3" s="1"/>
  <c r="GW41" i="3" s="1"/>
  <c r="GX41" i="3" s="1"/>
  <c r="GY41" i="3" s="1"/>
  <c r="GZ41" i="3" s="1"/>
  <c r="HA41" i="3" s="1"/>
  <c r="HB41" i="3" s="1"/>
  <c r="HC41" i="3" s="1"/>
  <c r="HD41" i="3" s="1"/>
  <c r="HE41" i="3" s="1"/>
  <c r="HF41" i="3" s="1"/>
  <c r="HG41" i="3" s="1"/>
  <c r="HH41" i="3" s="1"/>
  <c r="B22" i="3"/>
  <c r="C22" i="3" l="1"/>
  <c r="D22" i="3" s="1"/>
  <c r="E22" i="3" s="1"/>
  <c r="F22" i="3" s="1"/>
  <c r="G22" i="3" s="1"/>
  <c r="H22" i="3" s="1"/>
  <c r="I22" i="3" s="1"/>
  <c r="J22" i="3" s="1"/>
  <c r="K22" i="3" s="1"/>
  <c r="L22" i="3" s="1"/>
  <c r="M22" i="3" s="1"/>
  <c r="N22" i="3" s="1"/>
  <c r="O22" i="3" s="1"/>
  <c r="P22" i="3" s="1"/>
  <c r="Q22" i="3" s="1"/>
  <c r="R22" i="3" s="1"/>
  <c r="S22" i="3" s="1"/>
  <c r="T22" i="3" s="1"/>
  <c r="U22" i="3" s="1"/>
  <c r="V22" i="3" s="1"/>
  <c r="W22" i="3" s="1"/>
  <c r="X22" i="3" s="1"/>
  <c r="Y22" i="3" s="1"/>
  <c r="Z22" i="3" s="1"/>
  <c r="AA22" i="3" s="1"/>
  <c r="AB22" i="3" s="1"/>
  <c r="AC22" i="3" s="1"/>
  <c r="AD22" i="3" s="1"/>
  <c r="AE22" i="3" s="1"/>
  <c r="AF22" i="3" s="1"/>
  <c r="AG22" i="3" s="1"/>
  <c r="AH22" i="3" s="1"/>
  <c r="AI22" i="3" s="1"/>
  <c r="AJ22" i="3" s="1"/>
  <c r="AK22" i="3" s="1"/>
  <c r="AL22" i="3" s="1"/>
  <c r="AM22" i="3" s="1"/>
  <c r="AN22" i="3" s="1"/>
  <c r="AO22" i="3" s="1"/>
  <c r="AP22" i="3" s="1"/>
  <c r="AQ22" i="3" s="1"/>
  <c r="AR22" i="3" s="1"/>
  <c r="AS22" i="3" s="1"/>
  <c r="AT22" i="3" s="1"/>
  <c r="AU22" i="3" s="1"/>
  <c r="AV22" i="3" s="1"/>
  <c r="AW22" i="3" s="1"/>
  <c r="AX22" i="3" s="1"/>
  <c r="AY22" i="3" s="1"/>
  <c r="AZ22" i="3" s="1"/>
  <c r="BA22" i="3" s="1"/>
  <c r="BB22" i="3" s="1"/>
  <c r="BC22" i="3" s="1"/>
  <c r="BD22" i="3" s="1"/>
  <c r="BE22" i="3" s="1"/>
  <c r="BF22" i="3" s="1"/>
  <c r="BG22" i="3" s="1"/>
  <c r="BM188" i="3"/>
  <c r="BL188" i="3"/>
  <c r="BK188" i="3"/>
  <c r="BJ188" i="3"/>
  <c r="BI188" i="3"/>
  <c r="BH188" i="3"/>
  <c r="BG188" i="3"/>
  <c r="BM187" i="3"/>
  <c r="BL187" i="3"/>
  <c r="BK187" i="3"/>
  <c r="BJ187" i="3"/>
  <c r="BI187" i="3"/>
  <c r="BH187" i="3"/>
  <c r="BG187" i="3"/>
  <c r="BM186" i="3"/>
  <c r="BL186" i="3"/>
  <c r="BK186" i="3"/>
  <c r="BJ186" i="3"/>
  <c r="BI186" i="3"/>
  <c r="BH186" i="3"/>
  <c r="BG186" i="3"/>
  <c r="BM185" i="3"/>
  <c r="BL185" i="3"/>
  <c r="BK185" i="3"/>
  <c r="BJ185" i="3"/>
  <c r="BI185" i="3"/>
  <c r="BH185" i="3"/>
  <c r="BG185" i="3"/>
  <c r="BM184" i="3"/>
  <c r="BL184" i="3"/>
  <c r="BK184" i="3"/>
  <c r="BJ184" i="3"/>
  <c r="BI184" i="3"/>
  <c r="BH184" i="3"/>
  <c r="BG184" i="3"/>
  <c r="BM183" i="3"/>
  <c r="BL183" i="3"/>
  <c r="BK183" i="3"/>
  <c r="BJ183" i="3"/>
  <c r="BI183" i="3"/>
  <c r="BH183" i="3"/>
  <c r="BG183" i="3"/>
  <c r="BM182" i="3"/>
  <c r="BL182" i="3"/>
  <c r="BK182" i="3"/>
  <c r="BJ182" i="3"/>
  <c r="BI182" i="3"/>
  <c r="BH182" i="3"/>
  <c r="BG182" i="3"/>
  <c r="BM181" i="3"/>
  <c r="BL181" i="3"/>
  <c r="BK181" i="3"/>
  <c r="BJ181" i="3"/>
  <c r="BI181" i="3"/>
  <c r="BH181" i="3"/>
  <c r="BG181" i="3"/>
  <c r="BM180" i="3"/>
  <c r="BL180" i="3"/>
  <c r="BK180" i="3"/>
  <c r="BJ180" i="3"/>
  <c r="BI180" i="3"/>
  <c r="BH180" i="3"/>
  <c r="BG180" i="3"/>
  <c r="BM179" i="3"/>
  <c r="BL179" i="3"/>
  <c r="BK179" i="3"/>
  <c r="BJ179" i="3"/>
  <c r="BI179" i="3"/>
  <c r="BH179" i="3"/>
  <c r="BG179" i="3"/>
  <c r="BM178" i="3"/>
  <c r="BL178" i="3"/>
  <c r="BK178" i="3"/>
  <c r="BJ178" i="3"/>
  <c r="BI178" i="3"/>
  <c r="BH178" i="3"/>
  <c r="BG178" i="3"/>
  <c r="BM177" i="3"/>
  <c r="BL177" i="3"/>
  <c r="BK177" i="3"/>
  <c r="BJ177" i="3"/>
  <c r="BI177" i="3"/>
  <c r="BH177" i="3"/>
  <c r="BG177" i="3"/>
  <c r="BM176" i="3"/>
  <c r="BL176" i="3"/>
  <c r="BK176" i="3"/>
  <c r="BJ176" i="3"/>
  <c r="BI176" i="3"/>
  <c r="BH176" i="3"/>
  <c r="BG176" i="3"/>
  <c r="BM175" i="3"/>
  <c r="BL175" i="3"/>
  <c r="BK175" i="3"/>
  <c r="BJ175" i="3"/>
  <c r="BI175" i="3"/>
  <c r="BH175" i="3"/>
  <c r="BG175" i="3"/>
  <c r="BM174" i="3"/>
  <c r="BL174" i="3"/>
  <c r="BK174" i="3"/>
  <c r="BJ174" i="3"/>
  <c r="BI174" i="3"/>
  <c r="BH174" i="3"/>
  <c r="BG174" i="3"/>
  <c r="BM173" i="3"/>
  <c r="BL173" i="3"/>
  <c r="BK173" i="3"/>
  <c r="BJ173" i="3"/>
  <c r="BI173" i="3"/>
  <c r="BH173" i="3"/>
  <c r="BG173" i="3"/>
  <c r="BM167" i="3"/>
  <c r="BM209" i="3" s="1"/>
  <c r="BM229" i="3" s="1"/>
  <c r="BL167" i="3"/>
  <c r="BL209" i="3" s="1"/>
  <c r="BL229" i="3" s="1"/>
  <c r="BK167" i="3"/>
  <c r="BK209" i="3" s="1"/>
  <c r="BK229" i="3" s="1"/>
  <c r="BJ167" i="3"/>
  <c r="BJ209" i="3" s="1"/>
  <c r="BJ229" i="3" s="1"/>
  <c r="BI167" i="3"/>
  <c r="BI209" i="3" s="1"/>
  <c r="BI229" i="3" s="1"/>
  <c r="BH167" i="3"/>
  <c r="BH209" i="3" s="1"/>
  <c r="BG167" i="3"/>
  <c r="BM166" i="3"/>
  <c r="BM208" i="3" s="1"/>
  <c r="BM228" i="3" s="1"/>
  <c r="BL166" i="3"/>
  <c r="BL208" i="3" s="1"/>
  <c r="BL228" i="3" s="1"/>
  <c r="BK166" i="3"/>
  <c r="BK208" i="3" s="1"/>
  <c r="BK228" i="3" s="1"/>
  <c r="BJ166" i="3"/>
  <c r="BJ208" i="3" s="1"/>
  <c r="BJ228" i="3" s="1"/>
  <c r="BI166" i="3"/>
  <c r="BI208" i="3" s="1"/>
  <c r="BI228" i="3" s="1"/>
  <c r="BH166" i="3"/>
  <c r="BH208" i="3" s="1"/>
  <c r="BH228" i="3" s="1"/>
  <c r="BG166" i="3"/>
  <c r="BM165" i="3"/>
  <c r="BM207" i="3" s="1"/>
  <c r="BM227" i="3" s="1"/>
  <c r="BL165" i="3"/>
  <c r="BL207" i="3" s="1"/>
  <c r="BL227" i="3" s="1"/>
  <c r="BK165" i="3"/>
  <c r="BK207" i="3" s="1"/>
  <c r="BK227" i="3" s="1"/>
  <c r="BJ165" i="3"/>
  <c r="BJ207" i="3" s="1"/>
  <c r="BI165" i="3"/>
  <c r="BI207" i="3" s="1"/>
  <c r="BI227" i="3" s="1"/>
  <c r="BH165" i="3"/>
  <c r="BH207" i="3" s="1"/>
  <c r="BH227" i="3" s="1"/>
  <c r="BG165" i="3"/>
  <c r="BM164" i="3"/>
  <c r="BM206" i="3" s="1"/>
  <c r="BM226" i="3" s="1"/>
  <c r="BL164" i="3"/>
  <c r="BL206" i="3" s="1"/>
  <c r="BL226" i="3" s="1"/>
  <c r="BK164" i="3"/>
  <c r="BK206" i="3" s="1"/>
  <c r="BK226" i="3" s="1"/>
  <c r="BJ164" i="3"/>
  <c r="BJ206" i="3" s="1"/>
  <c r="BJ226" i="3" s="1"/>
  <c r="BI164" i="3"/>
  <c r="BI206" i="3" s="1"/>
  <c r="BH164" i="3"/>
  <c r="BH206" i="3" s="1"/>
  <c r="BH226" i="3" s="1"/>
  <c r="BG164" i="3"/>
  <c r="BM163" i="3"/>
  <c r="BM205" i="3" s="1"/>
  <c r="BM225" i="3" s="1"/>
  <c r="BL163" i="3"/>
  <c r="BL205" i="3" s="1"/>
  <c r="BL225" i="3" s="1"/>
  <c r="BK163" i="3"/>
  <c r="BK205" i="3" s="1"/>
  <c r="BK225" i="3" s="1"/>
  <c r="BJ163" i="3"/>
  <c r="BJ205" i="3" s="1"/>
  <c r="BJ225" i="3" s="1"/>
  <c r="BI163" i="3"/>
  <c r="BI205" i="3" s="1"/>
  <c r="BI225" i="3" s="1"/>
  <c r="BH163" i="3"/>
  <c r="BH205" i="3" s="1"/>
  <c r="BG163" i="3"/>
  <c r="BM162" i="3"/>
  <c r="BM204" i="3" s="1"/>
  <c r="BM224" i="3" s="1"/>
  <c r="BL162" i="3"/>
  <c r="BL204" i="3" s="1"/>
  <c r="BL224" i="3" s="1"/>
  <c r="BK162" i="3"/>
  <c r="BK204" i="3" s="1"/>
  <c r="BK224" i="3" s="1"/>
  <c r="BJ162" i="3"/>
  <c r="BJ204" i="3" s="1"/>
  <c r="BJ224" i="3" s="1"/>
  <c r="BI162" i="3"/>
  <c r="BI204" i="3" s="1"/>
  <c r="BI224" i="3" s="1"/>
  <c r="BH162" i="3"/>
  <c r="BH204" i="3" s="1"/>
  <c r="BG162" i="3"/>
  <c r="BM161" i="3"/>
  <c r="BM203" i="3" s="1"/>
  <c r="BM223" i="3" s="1"/>
  <c r="BL161" i="3"/>
  <c r="BL203" i="3" s="1"/>
  <c r="BL223" i="3" s="1"/>
  <c r="BK161" i="3"/>
  <c r="BK203" i="3" s="1"/>
  <c r="BK223" i="3" s="1"/>
  <c r="BJ161" i="3"/>
  <c r="BJ203" i="3" s="1"/>
  <c r="BI161" i="3"/>
  <c r="BI203" i="3" s="1"/>
  <c r="BI223" i="3" s="1"/>
  <c r="BH161" i="3"/>
  <c r="BH203" i="3" s="1"/>
  <c r="BH223" i="3" s="1"/>
  <c r="BG161" i="3"/>
  <c r="BM160" i="3"/>
  <c r="BM202" i="3" s="1"/>
  <c r="BM222" i="3" s="1"/>
  <c r="BL160" i="3"/>
  <c r="BL202" i="3" s="1"/>
  <c r="BL222" i="3" s="1"/>
  <c r="BK160" i="3"/>
  <c r="BK202" i="3" s="1"/>
  <c r="BK222" i="3" s="1"/>
  <c r="BJ160" i="3"/>
  <c r="BJ202" i="3" s="1"/>
  <c r="BJ222" i="3" s="1"/>
  <c r="BI160" i="3"/>
  <c r="BI202" i="3" s="1"/>
  <c r="BH160" i="3"/>
  <c r="BH202" i="3" s="1"/>
  <c r="BH222" i="3" s="1"/>
  <c r="BG160" i="3"/>
  <c r="BM159" i="3"/>
  <c r="BM201" i="3" s="1"/>
  <c r="BM221" i="3" s="1"/>
  <c r="BL159" i="3"/>
  <c r="BL201" i="3" s="1"/>
  <c r="BL221" i="3" s="1"/>
  <c r="BK159" i="3"/>
  <c r="BK201" i="3" s="1"/>
  <c r="BK221" i="3" s="1"/>
  <c r="BJ159" i="3"/>
  <c r="BJ201" i="3" s="1"/>
  <c r="BJ221" i="3" s="1"/>
  <c r="BI159" i="3"/>
  <c r="BI201" i="3" s="1"/>
  <c r="BI221" i="3" s="1"/>
  <c r="BH159" i="3"/>
  <c r="BH201" i="3" s="1"/>
  <c r="BG159" i="3"/>
  <c r="BM158" i="3"/>
  <c r="BM200" i="3" s="1"/>
  <c r="BM220" i="3" s="1"/>
  <c r="BL158" i="3"/>
  <c r="BL200" i="3" s="1"/>
  <c r="BL220" i="3" s="1"/>
  <c r="BK158" i="3"/>
  <c r="BK200" i="3" s="1"/>
  <c r="BJ158" i="3"/>
  <c r="BJ200" i="3" s="1"/>
  <c r="BJ220" i="3" s="1"/>
  <c r="BI158" i="3"/>
  <c r="BI200" i="3" s="1"/>
  <c r="BI220" i="3" s="1"/>
  <c r="BH158" i="3"/>
  <c r="BH200" i="3" s="1"/>
  <c r="BH220" i="3" s="1"/>
  <c r="BG158" i="3"/>
  <c r="BM157" i="3"/>
  <c r="BM199" i="3" s="1"/>
  <c r="BM219" i="3" s="1"/>
  <c r="BL157" i="3"/>
  <c r="BL199" i="3" s="1"/>
  <c r="BL219" i="3" s="1"/>
  <c r="BK157" i="3"/>
  <c r="BK199" i="3" s="1"/>
  <c r="BK219" i="3" s="1"/>
  <c r="BJ157" i="3"/>
  <c r="BJ199" i="3" s="1"/>
  <c r="BI157" i="3"/>
  <c r="BI199" i="3" s="1"/>
  <c r="BI219" i="3" s="1"/>
  <c r="BH157" i="3"/>
  <c r="BH199" i="3" s="1"/>
  <c r="BH219" i="3" s="1"/>
  <c r="BG157" i="3"/>
  <c r="BM156" i="3"/>
  <c r="BM198" i="3" s="1"/>
  <c r="BM218" i="3" s="1"/>
  <c r="BL156" i="3"/>
  <c r="BL198" i="3" s="1"/>
  <c r="BL218" i="3" s="1"/>
  <c r="BK156" i="3"/>
  <c r="BK198" i="3" s="1"/>
  <c r="BK218" i="3" s="1"/>
  <c r="BJ156" i="3"/>
  <c r="BJ198" i="3" s="1"/>
  <c r="BJ218" i="3" s="1"/>
  <c r="BI156" i="3"/>
  <c r="BI198" i="3" s="1"/>
  <c r="BH156" i="3"/>
  <c r="BH198" i="3" s="1"/>
  <c r="BH218" i="3" s="1"/>
  <c r="BG156" i="3"/>
  <c r="BM155" i="3"/>
  <c r="BM197" i="3" s="1"/>
  <c r="BM217" i="3" s="1"/>
  <c r="BL155" i="3"/>
  <c r="BL197" i="3" s="1"/>
  <c r="BL217" i="3" s="1"/>
  <c r="BK155" i="3"/>
  <c r="BK197" i="3" s="1"/>
  <c r="BK217" i="3" s="1"/>
  <c r="BJ155" i="3"/>
  <c r="BJ197" i="3" s="1"/>
  <c r="BJ217" i="3" s="1"/>
  <c r="BI155" i="3"/>
  <c r="BI197" i="3" s="1"/>
  <c r="BI217" i="3" s="1"/>
  <c r="BH155" i="3"/>
  <c r="BH197" i="3" s="1"/>
  <c r="BG155" i="3"/>
  <c r="BM154" i="3"/>
  <c r="BM196" i="3" s="1"/>
  <c r="BM216" i="3" s="1"/>
  <c r="BL154" i="3"/>
  <c r="BL196" i="3" s="1"/>
  <c r="BL216" i="3" s="1"/>
  <c r="BK154" i="3"/>
  <c r="BK196" i="3" s="1"/>
  <c r="BJ154" i="3"/>
  <c r="BJ196" i="3" s="1"/>
  <c r="BJ216" i="3" s="1"/>
  <c r="BI154" i="3"/>
  <c r="BI196" i="3" s="1"/>
  <c r="BI216" i="3" s="1"/>
  <c r="BH154" i="3"/>
  <c r="BH196" i="3" s="1"/>
  <c r="BH216" i="3" s="1"/>
  <c r="BG154" i="3"/>
  <c r="BM153" i="3"/>
  <c r="BM195" i="3" s="1"/>
  <c r="BM215" i="3" s="1"/>
  <c r="BL153" i="3"/>
  <c r="BL195" i="3" s="1"/>
  <c r="BL215" i="3" s="1"/>
  <c r="BK153" i="3"/>
  <c r="BK195" i="3" s="1"/>
  <c r="BK215" i="3" s="1"/>
  <c r="BJ153" i="3"/>
  <c r="BJ195" i="3" s="1"/>
  <c r="BI153" i="3"/>
  <c r="BI195" i="3" s="1"/>
  <c r="BI215" i="3" s="1"/>
  <c r="BH153" i="3"/>
  <c r="BH195" i="3" s="1"/>
  <c r="BH215" i="3" s="1"/>
  <c r="BG153" i="3"/>
  <c r="BM152" i="3"/>
  <c r="BM194" i="3" s="1"/>
  <c r="BM214" i="3" s="1"/>
  <c r="BL152" i="3"/>
  <c r="BL194" i="3" s="1"/>
  <c r="BL214" i="3" s="1"/>
  <c r="BK152" i="3"/>
  <c r="BK194" i="3" s="1"/>
  <c r="BK214" i="3" s="1"/>
  <c r="BJ152" i="3"/>
  <c r="BJ194" i="3" s="1"/>
  <c r="BJ214" i="3" s="1"/>
  <c r="BI152" i="3"/>
  <c r="BI194" i="3" s="1"/>
  <c r="BH152" i="3"/>
  <c r="BH194" i="3" s="1"/>
  <c r="BH214" i="3" s="1"/>
  <c r="BG152" i="3"/>
  <c r="BM54" i="3"/>
  <c r="BL54" i="3"/>
  <c r="BK54" i="3"/>
  <c r="BJ54" i="3"/>
  <c r="BI54" i="3"/>
  <c r="BH54" i="3"/>
  <c r="BG54" i="3"/>
  <c r="BM53" i="3"/>
  <c r="BL53" i="3"/>
  <c r="BK53" i="3"/>
  <c r="BJ53" i="3"/>
  <c r="BI53" i="3"/>
  <c r="BH53" i="3"/>
  <c r="BG53" i="3"/>
  <c r="E14" i="1" s="1"/>
  <c r="BM52" i="3"/>
  <c r="BL52" i="3"/>
  <c r="BK52" i="3"/>
  <c r="BJ52" i="3"/>
  <c r="BI52" i="3"/>
  <c r="BH52" i="3"/>
  <c r="BG52" i="3"/>
  <c r="BM51" i="3"/>
  <c r="BL51" i="3"/>
  <c r="BK51" i="3"/>
  <c r="BJ51" i="3"/>
  <c r="BI51" i="3"/>
  <c r="BH51" i="3"/>
  <c r="BG51" i="3"/>
  <c r="E11" i="1" s="1"/>
  <c r="BM50" i="3"/>
  <c r="BL50" i="3"/>
  <c r="BK50" i="3"/>
  <c r="BJ50" i="3"/>
  <c r="BI50" i="3"/>
  <c r="BH50" i="3"/>
  <c r="BG50" i="3"/>
  <c r="E12" i="1" s="1"/>
  <c r="BM49" i="3"/>
  <c r="BL49" i="3"/>
  <c r="BK49" i="3"/>
  <c r="BJ49" i="3"/>
  <c r="BI49" i="3"/>
  <c r="BH49" i="3"/>
  <c r="BG49" i="3"/>
  <c r="BM47" i="3"/>
  <c r="BM55" i="3" s="1"/>
  <c r="BL47" i="3"/>
  <c r="BL55" i="3" s="1"/>
  <c r="BK47" i="3"/>
  <c r="BK55" i="3" s="1"/>
  <c r="BJ47" i="3"/>
  <c r="BJ55" i="3" s="1"/>
  <c r="BI47" i="3"/>
  <c r="BI55" i="3" s="1"/>
  <c r="BH47" i="3"/>
  <c r="BH55" i="3" s="1"/>
  <c r="BG47" i="3"/>
  <c r="E7" i="1" s="1"/>
  <c r="E9" i="1"/>
  <c r="P188" i="3"/>
  <c r="O188" i="3"/>
  <c r="N188" i="3"/>
  <c r="P187" i="3"/>
  <c r="O187" i="3"/>
  <c r="N187" i="3"/>
  <c r="P186" i="3"/>
  <c r="O186" i="3"/>
  <c r="N186" i="3"/>
  <c r="P185" i="3"/>
  <c r="O185" i="3"/>
  <c r="N185" i="3"/>
  <c r="P184" i="3"/>
  <c r="O184" i="3"/>
  <c r="N184" i="3"/>
  <c r="P183" i="3"/>
  <c r="O183" i="3"/>
  <c r="N183" i="3"/>
  <c r="P182" i="3"/>
  <c r="O182" i="3"/>
  <c r="N182" i="3"/>
  <c r="P181" i="3"/>
  <c r="O181" i="3"/>
  <c r="N181" i="3"/>
  <c r="P180" i="3"/>
  <c r="O180" i="3"/>
  <c r="N180" i="3"/>
  <c r="P179" i="3"/>
  <c r="O179" i="3"/>
  <c r="N179" i="3"/>
  <c r="P178" i="3"/>
  <c r="O178" i="3"/>
  <c r="N178" i="3"/>
  <c r="P177" i="3"/>
  <c r="O177" i="3"/>
  <c r="N177" i="3"/>
  <c r="P176" i="3"/>
  <c r="O176" i="3"/>
  <c r="N176" i="3"/>
  <c r="P175" i="3"/>
  <c r="O175" i="3"/>
  <c r="N175" i="3"/>
  <c r="P174" i="3"/>
  <c r="O174" i="3"/>
  <c r="N174" i="3"/>
  <c r="P173" i="3"/>
  <c r="O173" i="3"/>
  <c r="N173" i="3"/>
  <c r="N152" i="3"/>
  <c r="P167" i="3"/>
  <c r="P209" i="3" s="1"/>
  <c r="O167" i="3"/>
  <c r="O209" i="3" s="1"/>
  <c r="N167" i="3"/>
  <c r="P166" i="3"/>
  <c r="P208" i="3" s="1"/>
  <c r="O166" i="3"/>
  <c r="O208" i="3" s="1"/>
  <c r="N166" i="3"/>
  <c r="P165" i="3"/>
  <c r="P207" i="3" s="1"/>
  <c r="O165" i="3"/>
  <c r="O207" i="3" s="1"/>
  <c r="N165" i="3"/>
  <c r="P164" i="3"/>
  <c r="P206" i="3" s="1"/>
  <c r="O164" i="3"/>
  <c r="O206" i="3" s="1"/>
  <c r="N164" i="3"/>
  <c r="P163" i="3"/>
  <c r="P205" i="3" s="1"/>
  <c r="O163" i="3"/>
  <c r="O205" i="3" s="1"/>
  <c r="N163" i="3"/>
  <c r="P162" i="3"/>
  <c r="P204" i="3" s="1"/>
  <c r="O162" i="3"/>
  <c r="O204" i="3" s="1"/>
  <c r="N162" i="3"/>
  <c r="P161" i="3"/>
  <c r="P203" i="3" s="1"/>
  <c r="O161" i="3"/>
  <c r="O203" i="3" s="1"/>
  <c r="N161" i="3"/>
  <c r="P160" i="3"/>
  <c r="P202" i="3" s="1"/>
  <c r="O160" i="3"/>
  <c r="O202" i="3" s="1"/>
  <c r="N160" i="3"/>
  <c r="P159" i="3"/>
  <c r="P201" i="3" s="1"/>
  <c r="O159" i="3"/>
  <c r="O201" i="3" s="1"/>
  <c r="N159" i="3"/>
  <c r="P158" i="3"/>
  <c r="P200" i="3" s="1"/>
  <c r="O158" i="3"/>
  <c r="O200" i="3" s="1"/>
  <c r="N158" i="3"/>
  <c r="P157" i="3"/>
  <c r="P199" i="3" s="1"/>
  <c r="O157" i="3"/>
  <c r="O199" i="3" s="1"/>
  <c r="N157" i="3"/>
  <c r="P156" i="3"/>
  <c r="P198" i="3" s="1"/>
  <c r="O156" i="3"/>
  <c r="O198" i="3" s="1"/>
  <c r="N156" i="3"/>
  <c r="P155" i="3"/>
  <c r="P197" i="3" s="1"/>
  <c r="O155" i="3"/>
  <c r="O197" i="3" s="1"/>
  <c r="N155" i="3"/>
  <c r="P154" i="3"/>
  <c r="P196" i="3" s="1"/>
  <c r="O154" i="3"/>
  <c r="O196" i="3" s="1"/>
  <c r="N154" i="3"/>
  <c r="P153" i="3"/>
  <c r="P195" i="3" s="1"/>
  <c r="O153" i="3"/>
  <c r="O195" i="3" s="1"/>
  <c r="N153" i="3"/>
  <c r="P152" i="3"/>
  <c r="P194" i="3" s="1"/>
  <c r="O152" i="3"/>
  <c r="O194" i="3" s="1"/>
  <c r="P54" i="3"/>
  <c r="O54" i="3"/>
  <c r="N54" i="3"/>
  <c r="P53" i="3"/>
  <c r="O53" i="3"/>
  <c r="N53" i="3"/>
  <c r="P52" i="3"/>
  <c r="O52" i="3"/>
  <c r="N52" i="3"/>
  <c r="P51" i="3"/>
  <c r="O51" i="3"/>
  <c r="N51" i="3"/>
  <c r="P50" i="3"/>
  <c r="O50" i="3"/>
  <c r="N50" i="3"/>
  <c r="P49" i="3"/>
  <c r="O49" i="3"/>
  <c r="N49" i="3"/>
  <c r="P47" i="3"/>
  <c r="P55" i="3" s="1"/>
  <c r="O47" i="3"/>
  <c r="O55" i="3" s="1"/>
  <c r="N47" i="3"/>
  <c r="E53" i="1" l="1"/>
  <c r="E48" i="1"/>
  <c r="E52" i="1"/>
  <c r="E24" i="1"/>
  <c r="E29" i="1"/>
  <c r="E47" i="1"/>
  <c r="E51" i="1"/>
  <c r="E23" i="1"/>
  <c r="E46" i="1"/>
  <c r="E50" i="1"/>
  <c r="E49" i="1"/>
  <c r="E25" i="1"/>
  <c r="E26" i="1"/>
  <c r="E28" i="1"/>
  <c r="O216" i="3"/>
  <c r="O220" i="3"/>
  <c r="P221" i="3"/>
  <c r="O224" i="3"/>
  <c r="P225" i="3"/>
  <c r="O228" i="3"/>
  <c r="P215" i="3"/>
  <c r="O218" i="3"/>
  <c r="P219" i="3"/>
  <c r="N202" i="3"/>
  <c r="N222" i="3" s="1"/>
  <c r="P223" i="3"/>
  <c r="P227" i="3"/>
  <c r="O229" i="3"/>
  <c r="N206" i="3"/>
  <c r="N226" i="3" s="1"/>
  <c r="O226" i="3"/>
  <c r="BH22" i="3"/>
  <c r="BG48" i="3"/>
  <c r="E10" i="1" s="1"/>
  <c r="N209" i="3"/>
  <c r="N229" i="3" s="1"/>
  <c r="P229" i="3"/>
  <c r="BG195" i="3"/>
  <c r="BG215" i="3" s="1"/>
  <c r="BJ215" i="3"/>
  <c r="BG197" i="3"/>
  <c r="BG217" i="3" s="1"/>
  <c r="BH217" i="3"/>
  <c r="BG199" i="3"/>
  <c r="BG219" i="3" s="1"/>
  <c r="E62" i="1" s="1"/>
  <c r="BJ219" i="3"/>
  <c r="BK220" i="3"/>
  <c r="BG200" i="3"/>
  <c r="BG220" i="3" s="1"/>
  <c r="E63" i="1" s="1"/>
  <c r="BG202" i="3"/>
  <c r="BG222" i="3" s="1"/>
  <c r="E65" i="1" s="1"/>
  <c r="BI222" i="3"/>
  <c r="BG205" i="3"/>
  <c r="BG225" i="3" s="1"/>
  <c r="BH225" i="3"/>
  <c r="BG207" i="3"/>
  <c r="BG227" i="3" s="1"/>
  <c r="BJ227" i="3"/>
  <c r="N195" i="3"/>
  <c r="N215" i="3" s="1"/>
  <c r="O215" i="3"/>
  <c r="N203" i="3"/>
  <c r="N223" i="3" s="1"/>
  <c r="O223" i="3"/>
  <c r="N207" i="3"/>
  <c r="N227" i="3" s="1"/>
  <c r="O227" i="3"/>
  <c r="N194" i="3"/>
  <c r="N214" i="3" s="1"/>
  <c r="O214" i="3"/>
  <c r="P217" i="3"/>
  <c r="N197" i="3"/>
  <c r="N217" i="3" s="1"/>
  <c r="N201" i="3"/>
  <c r="N221" i="3" s="1"/>
  <c r="N199" i="3"/>
  <c r="N219" i="3" s="1"/>
  <c r="O219" i="3"/>
  <c r="BG198" i="3"/>
  <c r="BG218" i="3" s="1"/>
  <c r="BI218" i="3"/>
  <c r="BG203" i="3"/>
  <c r="BG223" i="3" s="1"/>
  <c r="BJ223" i="3"/>
  <c r="BG209" i="3"/>
  <c r="BG229" i="3" s="1"/>
  <c r="E40" i="1" s="1"/>
  <c r="BH229" i="3"/>
  <c r="N196" i="3"/>
  <c r="N216" i="3" s="1"/>
  <c r="P216" i="3"/>
  <c r="N204" i="3"/>
  <c r="N224" i="3" s="1"/>
  <c r="P224" i="3"/>
  <c r="N208" i="3"/>
  <c r="N228" i="3" s="1"/>
  <c r="P228" i="3"/>
  <c r="BG204" i="3"/>
  <c r="BG224" i="3" s="1"/>
  <c r="BG208" i="3"/>
  <c r="BG228" i="3" s="1"/>
  <c r="E39" i="1" s="1"/>
  <c r="O222" i="3"/>
  <c r="BG194" i="3"/>
  <c r="BG214" i="3" s="1"/>
  <c r="BI214" i="3"/>
  <c r="BG196" i="3"/>
  <c r="BG216" i="3" s="1"/>
  <c r="BK216" i="3"/>
  <c r="BG201" i="3"/>
  <c r="BG221" i="3" s="1"/>
  <c r="E64" i="1" s="1"/>
  <c r="BH221" i="3"/>
  <c r="BG206" i="3"/>
  <c r="BG226" i="3" s="1"/>
  <c r="BI226" i="3"/>
  <c r="N200" i="3"/>
  <c r="N220" i="3" s="1"/>
  <c r="P220" i="3"/>
  <c r="P214" i="3"/>
  <c r="O217" i="3"/>
  <c r="P218" i="3"/>
  <c r="O221" i="3"/>
  <c r="P222" i="3"/>
  <c r="O225" i="3"/>
  <c r="P226" i="3"/>
  <c r="N198" i="3"/>
  <c r="N218" i="3" s="1"/>
  <c r="N205" i="3"/>
  <c r="N225" i="3" s="1"/>
  <c r="BH224" i="3"/>
  <c r="N59" i="3"/>
  <c r="O58" i="3"/>
  <c r="N48" i="3"/>
  <c r="BI56" i="3"/>
  <c r="BM56" i="3"/>
  <c r="BJ56" i="3"/>
  <c r="BJ57" i="3"/>
  <c r="BK56" i="3"/>
  <c r="BK57" i="3"/>
  <c r="BH56" i="3"/>
  <c r="BG55" i="3"/>
  <c r="E8" i="1" s="1"/>
  <c r="BH57" i="3"/>
  <c r="BL56" i="3"/>
  <c r="BL57" i="3"/>
  <c r="BI57" i="3"/>
  <c r="BM57" i="3"/>
  <c r="BG59" i="3"/>
  <c r="E16" i="1" s="1"/>
  <c r="O56" i="3"/>
  <c r="N55" i="3"/>
  <c r="P56" i="3"/>
  <c r="P57" i="3"/>
  <c r="O57" i="3"/>
  <c r="I15" i="20"/>
  <c r="I16" i="20"/>
  <c r="I17" i="20"/>
  <c r="I7" i="20"/>
  <c r="E61" i="1" l="1"/>
  <c r="E37" i="1"/>
  <c r="E60" i="1"/>
  <c r="E36" i="1"/>
  <c r="E35" i="1"/>
  <c r="E59" i="1"/>
  <c r="E58" i="1"/>
  <c r="E34" i="1"/>
  <c r="I6" i="20"/>
  <c r="E57" i="1"/>
  <c r="E33" i="1"/>
  <c r="O59" i="3"/>
  <c r="BH59" i="3"/>
  <c r="BI22" i="3"/>
  <c r="BH48" i="3"/>
  <c r="BH58" i="3"/>
  <c r="O48" i="3"/>
  <c r="BG58" i="3"/>
  <c r="E15" i="1" s="1"/>
  <c r="BG56" i="3"/>
  <c r="E13" i="1" s="1"/>
  <c r="BG57" i="3"/>
  <c r="E17" i="1" s="1"/>
  <c r="N58" i="3"/>
  <c r="N56" i="3"/>
  <c r="N57" i="3"/>
  <c r="BJ22" i="3" l="1"/>
  <c r="BI48" i="3"/>
  <c r="BI59" i="3"/>
  <c r="BI58" i="3"/>
  <c r="P48" i="3"/>
  <c r="P59" i="3"/>
  <c r="P58" i="3"/>
  <c r="BJ48" i="3" l="1"/>
  <c r="BJ59" i="3"/>
  <c r="BK22" i="3"/>
  <c r="BJ58" i="3"/>
  <c r="D48" i="3"/>
  <c r="B48" i="3"/>
  <c r="C10" i="19" s="1"/>
  <c r="BL22" i="3" l="1"/>
  <c r="BK48" i="3"/>
  <c r="BK58" i="3"/>
  <c r="BK59" i="3"/>
  <c r="B54" i="3"/>
  <c r="BM22" i="3" l="1"/>
  <c r="BL48" i="3"/>
  <c r="BL58" i="3"/>
  <c r="BL59" i="3"/>
  <c r="DC160" i="3"/>
  <c r="DC202" i="3" s="1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P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FC174" i="3"/>
  <c r="FD174" i="3"/>
  <c r="FE174" i="3"/>
  <c r="FF174" i="3"/>
  <c r="FG174" i="3"/>
  <c r="FH174" i="3"/>
  <c r="FI174" i="3"/>
  <c r="FJ174" i="3"/>
  <c r="FK174" i="3"/>
  <c r="FL174" i="3"/>
  <c r="FM174" i="3"/>
  <c r="FN174" i="3"/>
  <c r="FO174" i="3"/>
  <c r="FP174" i="3"/>
  <c r="FQ174" i="3"/>
  <c r="FR174" i="3"/>
  <c r="FS174" i="3"/>
  <c r="FT174" i="3"/>
  <c r="FU174" i="3"/>
  <c r="FV174" i="3"/>
  <c r="FW174" i="3"/>
  <c r="FX174" i="3"/>
  <c r="FY174" i="3"/>
  <c r="FZ174" i="3"/>
  <c r="GA174" i="3"/>
  <c r="GB174" i="3"/>
  <c r="GC174" i="3"/>
  <c r="GD174" i="3"/>
  <c r="GE174" i="3"/>
  <c r="GF174" i="3"/>
  <c r="GG174" i="3"/>
  <c r="GH174" i="3"/>
  <c r="GI174" i="3"/>
  <c r="GJ174" i="3"/>
  <c r="GK174" i="3"/>
  <c r="GL174" i="3"/>
  <c r="GM174" i="3"/>
  <c r="GN174" i="3"/>
  <c r="GO174" i="3"/>
  <c r="GP174" i="3"/>
  <c r="GQ174" i="3"/>
  <c r="GR174" i="3"/>
  <c r="GS174" i="3"/>
  <c r="GT174" i="3"/>
  <c r="GU174" i="3"/>
  <c r="GV174" i="3"/>
  <c r="GW174" i="3"/>
  <c r="GX174" i="3"/>
  <c r="GY174" i="3"/>
  <c r="GZ174" i="3"/>
  <c r="HA174" i="3"/>
  <c r="HB174" i="3"/>
  <c r="HC174" i="3"/>
  <c r="HD174" i="3"/>
  <c r="HE174" i="3"/>
  <c r="HF174" i="3"/>
  <c r="HG174" i="3"/>
  <c r="HH174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P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FC175" i="3"/>
  <c r="FD175" i="3"/>
  <c r="FE175" i="3"/>
  <c r="FF175" i="3"/>
  <c r="FG175" i="3"/>
  <c r="FH175" i="3"/>
  <c r="FI175" i="3"/>
  <c r="FJ175" i="3"/>
  <c r="FK175" i="3"/>
  <c r="FL175" i="3"/>
  <c r="FM175" i="3"/>
  <c r="FN175" i="3"/>
  <c r="FO175" i="3"/>
  <c r="FP175" i="3"/>
  <c r="FQ175" i="3"/>
  <c r="FR175" i="3"/>
  <c r="FS175" i="3"/>
  <c r="FT175" i="3"/>
  <c r="FU175" i="3"/>
  <c r="FV175" i="3"/>
  <c r="FW175" i="3"/>
  <c r="FX175" i="3"/>
  <c r="FY175" i="3"/>
  <c r="FZ175" i="3"/>
  <c r="GA175" i="3"/>
  <c r="GB175" i="3"/>
  <c r="GC175" i="3"/>
  <c r="GD175" i="3"/>
  <c r="GE175" i="3"/>
  <c r="GF175" i="3"/>
  <c r="GG175" i="3"/>
  <c r="GH175" i="3"/>
  <c r="GI175" i="3"/>
  <c r="GJ175" i="3"/>
  <c r="GK175" i="3"/>
  <c r="GL175" i="3"/>
  <c r="GM175" i="3"/>
  <c r="GN175" i="3"/>
  <c r="GO175" i="3"/>
  <c r="GP175" i="3"/>
  <c r="GQ175" i="3"/>
  <c r="GR175" i="3"/>
  <c r="GS175" i="3"/>
  <c r="GT175" i="3"/>
  <c r="GU175" i="3"/>
  <c r="GV175" i="3"/>
  <c r="GW175" i="3"/>
  <c r="GX175" i="3"/>
  <c r="GY175" i="3"/>
  <c r="GZ175" i="3"/>
  <c r="HA175" i="3"/>
  <c r="HB175" i="3"/>
  <c r="HC175" i="3"/>
  <c r="HD175" i="3"/>
  <c r="HE175" i="3"/>
  <c r="HF175" i="3"/>
  <c r="HG175" i="3"/>
  <c r="HH175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P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FC176" i="3"/>
  <c r="FD176" i="3"/>
  <c r="FE176" i="3"/>
  <c r="FF176" i="3"/>
  <c r="FG176" i="3"/>
  <c r="FH176" i="3"/>
  <c r="FI176" i="3"/>
  <c r="FJ176" i="3"/>
  <c r="FK176" i="3"/>
  <c r="FL176" i="3"/>
  <c r="FM176" i="3"/>
  <c r="FN176" i="3"/>
  <c r="FO176" i="3"/>
  <c r="FP176" i="3"/>
  <c r="FQ176" i="3"/>
  <c r="FR176" i="3"/>
  <c r="FS176" i="3"/>
  <c r="FT176" i="3"/>
  <c r="FU176" i="3"/>
  <c r="FV176" i="3"/>
  <c r="FW176" i="3"/>
  <c r="FX176" i="3"/>
  <c r="FY176" i="3"/>
  <c r="FZ176" i="3"/>
  <c r="GA176" i="3"/>
  <c r="GB176" i="3"/>
  <c r="GC176" i="3"/>
  <c r="GD176" i="3"/>
  <c r="GE176" i="3"/>
  <c r="GF176" i="3"/>
  <c r="GG176" i="3"/>
  <c r="GH176" i="3"/>
  <c r="GI176" i="3"/>
  <c r="GJ176" i="3"/>
  <c r="GK176" i="3"/>
  <c r="GL176" i="3"/>
  <c r="GM176" i="3"/>
  <c r="GN176" i="3"/>
  <c r="GO176" i="3"/>
  <c r="GP176" i="3"/>
  <c r="GQ176" i="3"/>
  <c r="GR176" i="3"/>
  <c r="GS176" i="3"/>
  <c r="GT176" i="3"/>
  <c r="GU176" i="3"/>
  <c r="GV176" i="3"/>
  <c r="GW176" i="3"/>
  <c r="GX176" i="3"/>
  <c r="GY176" i="3"/>
  <c r="GZ176" i="3"/>
  <c r="HA176" i="3"/>
  <c r="HB176" i="3"/>
  <c r="HC176" i="3"/>
  <c r="HD176" i="3"/>
  <c r="HE176" i="3"/>
  <c r="HF176" i="3"/>
  <c r="HG176" i="3"/>
  <c r="HH176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P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FC177" i="3"/>
  <c r="FD177" i="3"/>
  <c r="FE177" i="3"/>
  <c r="FF177" i="3"/>
  <c r="FG177" i="3"/>
  <c r="FH177" i="3"/>
  <c r="FI177" i="3"/>
  <c r="FJ177" i="3"/>
  <c r="FK177" i="3"/>
  <c r="FL177" i="3"/>
  <c r="FM177" i="3"/>
  <c r="FN177" i="3"/>
  <c r="FO177" i="3"/>
  <c r="FP177" i="3"/>
  <c r="FQ177" i="3"/>
  <c r="FR177" i="3"/>
  <c r="FS177" i="3"/>
  <c r="FT177" i="3"/>
  <c r="FU177" i="3"/>
  <c r="FV177" i="3"/>
  <c r="FW177" i="3"/>
  <c r="FX177" i="3"/>
  <c r="FY177" i="3"/>
  <c r="FZ177" i="3"/>
  <c r="GA177" i="3"/>
  <c r="GB177" i="3"/>
  <c r="GC177" i="3"/>
  <c r="GD177" i="3"/>
  <c r="GE177" i="3"/>
  <c r="GF177" i="3"/>
  <c r="GG177" i="3"/>
  <c r="GH177" i="3"/>
  <c r="GI177" i="3"/>
  <c r="GJ177" i="3"/>
  <c r="GK177" i="3"/>
  <c r="GL177" i="3"/>
  <c r="GM177" i="3"/>
  <c r="GN177" i="3"/>
  <c r="GO177" i="3"/>
  <c r="GP177" i="3"/>
  <c r="GQ177" i="3"/>
  <c r="GR177" i="3"/>
  <c r="GS177" i="3"/>
  <c r="GT177" i="3"/>
  <c r="GU177" i="3"/>
  <c r="GV177" i="3"/>
  <c r="GW177" i="3"/>
  <c r="GX177" i="3"/>
  <c r="GY177" i="3"/>
  <c r="GZ177" i="3"/>
  <c r="HA177" i="3"/>
  <c r="HB177" i="3"/>
  <c r="HC177" i="3"/>
  <c r="HD177" i="3"/>
  <c r="HE177" i="3"/>
  <c r="HF177" i="3"/>
  <c r="HG177" i="3"/>
  <c r="HH177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P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FC178" i="3"/>
  <c r="FD178" i="3"/>
  <c r="FE178" i="3"/>
  <c r="FF178" i="3"/>
  <c r="FG178" i="3"/>
  <c r="FH178" i="3"/>
  <c r="FI178" i="3"/>
  <c r="FJ178" i="3"/>
  <c r="FK178" i="3"/>
  <c r="FL178" i="3"/>
  <c r="FM178" i="3"/>
  <c r="FN178" i="3"/>
  <c r="FO178" i="3"/>
  <c r="FP178" i="3"/>
  <c r="FQ178" i="3"/>
  <c r="FR178" i="3"/>
  <c r="FS178" i="3"/>
  <c r="FT178" i="3"/>
  <c r="FU178" i="3"/>
  <c r="FV178" i="3"/>
  <c r="FW178" i="3"/>
  <c r="FX178" i="3"/>
  <c r="FY178" i="3"/>
  <c r="FZ178" i="3"/>
  <c r="GA178" i="3"/>
  <c r="GB178" i="3"/>
  <c r="GC178" i="3"/>
  <c r="GD178" i="3"/>
  <c r="GE178" i="3"/>
  <c r="GF178" i="3"/>
  <c r="GG178" i="3"/>
  <c r="GH178" i="3"/>
  <c r="GI178" i="3"/>
  <c r="GJ178" i="3"/>
  <c r="GK178" i="3"/>
  <c r="GL178" i="3"/>
  <c r="GM178" i="3"/>
  <c r="GN178" i="3"/>
  <c r="GO178" i="3"/>
  <c r="GP178" i="3"/>
  <c r="GQ178" i="3"/>
  <c r="GR178" i="3"/>
  <c r="GS178" i="3"/>
  <c r="GT178" i="3"/>
  <c r="GU178" i="3"/>
  <c r="GV178" i="3"/>
  <c r="GW178" i="3"/>
  <c r="GX178" i="3"/>
  <c r="GY178" i="3"/>
  <c r="GZ178" i="3"/>
  <c r="HA178" i="3"/>
  <c r="HB178" i="3"/>
  <c r="HC178" i="3"/>
  <c r="HD178" i="3"/>
  <c r="HE178" i="3"/>
  <c r="HF178" i="3"/>
  <c r="HG178" i="3"/>
  <c r="HH178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P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FC179" i="3"/>
  <c r="FD179" i="3"/>
  <c r="FE179" i="3"/>
  <c r="FF179" i="3"/>
  <c r="FG179" i="3"/>
  <c r="FH179" i="3"/>
  <c r="FI179" i="3"/>
  <c r="FJ179" i="3"/>
  <c r="FK179" i="3"/>
  <c r="FL179" i="3"/>
  <c r="FM179" i="3"/>
  <c r="FN179" i="3"/>
  <c r="FO179" i="3"/>
  <c r="FP179" i="3"/>
  <c r="FQ179" i="3"/>
  <c r="FR179" i="3"/>
  <c r="FS179" i="3"/>
  <c r="FT179" i="3"/>
  <c r="FU179" i="3"/>
  <c r="FV179" i="3"/>
  <c r="FW179" i="3"/>
  <c r="FX179" i="3"/>
  <c r="FY179" i="3"/>
  <c r="FZ179" i="3"/>
  <c r="GA179" i="3"/>
  <c r="GB179" i="3"/>
  <c r="GC179" i="3"/>
  <c r="GD179" i="3"/>
  <c r="GE179" i="3"/>
  <c r="GF179" i="3"/>
  <c r="GG179" i="3"/>
  <c r="GH179" i="3"/>
  <c r="GI179" i="3"/>
  <c r="GJ179" i="3"/>
  <c r="GK179" i="3"/>
  <c r="GL179" i="3"/>
  <c r="GM179" i="3"/>
  <c r="GN179" i="3"/>
  <c r="GO179" i="3"/>
  <c r="GP179" i="3"/>
  <c r="GQ179" i="3"/>
  <c r="GR179" i="3"/>
  <c r="GS179" i="3"/>
  <c r="GT179" i="3"/>
  <c r="GU179" i="3"/>
  <c r="GV179" i="3"/>
  <c r="GW179" i="3"/>
  <c r="GX179" i="3"/>
  <c r="GY179" i="3"/>
  <c r="GZ179" i="3"/>
  <c r="HA179" i="3"/>
  <c r="HB179" i="3"/>
  <c r="HC179" i="3"/>
  <c r="HD179" i="3"/>
  <c r="HE179" i="3"/>
  <c r="HF179" i="3"/>
  <c r="HG179" i="3"/>
  <c r="HH179" i="3"/>
  <c r="DD180" i="3"/>
  <c r="DE180" i="3"/>
  <c r="DF180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EB180" i="3"/>
  <c r="EC180" i="3"/>
  <c r="ED180" i="3"/>
  <c r="EE180" i="3"/>
  <c r="EF180" i="3"/>
  <c r="EG180" i="3"/>
  <c r="EH180" i="3"/>
  <c r="EI180" i="3"/>
  <c r="EJ180" i="3"/>
  <c r="EK180" i="3"/>
  <c r="EL180" i="3"/>
  <c r="EM180" i="3"/>
  <c r="EN180" i="3"/>
  <c r="EO180" i="3"/>
  <c r="EP180" i="3"/>
  <c r="EQ180" i="3"/>
  <c r="ER180" i="3"/>
  <c r="ES180" i="3"/>
  <c r="ET180" i="3"/>
  <c r="EU180" i="3"/>
  <c r="EV180" i="3"/>
  <c r="EW180" i="3"/>
  <c r="EX180" i="3"/>
  <c r="EY180" i="3"/>
  <c r="EZ180" i="3"/>
  <c r="FA180" i="3"/>
  <c r="FB180" i="3"/>
  <c r="FC180" i="3"/>
  <c r="FD180" i="3"/>
  <c r="FE180" i="3"/>
  <c r="FF180" i="3"/>
  <c r="FG180" i="3"/>
  <c r="FH180" i="3"/>
  <c r="FI180" i="3"/>
  <c r="FJ180" i="3"/>
  <c r="FK180" i="3"/>
  <c r="FL180" i="3"/>
  <c r="FM180" i="3"/>
  <c r="FN180" i="3"/>
  <c r="FO180" i="3"/>
  <c r="FP180" i="3"/>
  <c r="FQ180" i="3"/>
  <c r="FR180" i="3"/>
  <c r="FS180" i="3"/>
  <c r="FT180" i="3"/>
  <c r="FU180" i="3"/>
  <c r="FV180" i="3"/>
  <c r="FW180" i="3"/>
  <c r="FX180" i="3"/>
  <c r="FY180" i="3"/>
  <c r="FZ180" i="3"/>
  <c r="GA180" i="3"/>
  <c r="GB180" i="3"/>
  <c r="GC180" i="3"/>
  <c r="GD180" i="3"/>
  <c r="GE180" i="3"/>
  <c r="GF180" i="3"/>
  <c r="GG180" i="3"/>
  <c r="GH180" i="3"/>
  <c r="GI180" i="3"/>
  <c r="GJ180" i="3"/>
  <c r="GK180" i="3"/>
  <c r="GL180" i="3"/>
  <c r="GM180" i="3"/>
  <c r="GN180" i="3"/>
  <c r="GO180" i="3"/>
  <c r="GP180" i="3"/>
  <c r="GQ180" i="3"/>
  <c r="GR180" i="3"/>
  <c r="GS180" i="3"/>
  <c r="GT180" i="3"/>
  <c r="GU180" i="3"/>
  <c r="GV180" i="3"/>
  <c r="GW180" i="3"/>
  <c r="GX180" i="3"/>
  <c r="GY180" i="3"/>
  <c r="GZ180" i="3"/>
  <c r="HA180" i="3"/>
  <c r="HB180" i="3"/>
  <c r="HC180" i="3"/>
  <c r="HD180" i="3"/>
  <c r="HE180" i="3"/>
  <c r="HF180" i="3"/>
  <c r="HG180" i="3"/>
  <c r="HH180" i="3"/>
  <c r="DD181" i="3"/>
  <c r="DE181" i="3"/>
  <c r="DF181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EB181" i="3"/>
  <c r="EC181" i="3"/>
  <c r="ED181" i="3"/>
  <c r="EE181" i="3"/>
  <c r="EF181" i="3"/>
  <c r="EG181" i="3"/>
  <c r="EH181" i="3"/>
  <c r="EI181" i="3"/>
  <c r="EJ181" i="3"/>
  <c r="EK181" i="3"/>
  <c r="EL181" i="3"/>
  <c r="EM181" i="3"/>
  <c r="EN181" i="3"/>
  <c r="EO181" i="3"/>
  <c r="EP181" i="3"/>
  <c r="EQ181" i="3"/>
  <c r="ER181" i="3"/>
  <c r="ES181" i="3"/>
  <c r="ET181" i="3"/>
  <c r="EU181" i="3"/>
  <c r="EV181" i="3"/>
  <c r="EW181" i="3"/>
  <c r="EX181" i="3"/>
  <c r="EY181" i="3"/>
  <c r="EZ181" i="3"/>
  <c r="FA181" i="3"/>
  <c r="FB181" i="3"/>
  <c r="FC181" i="3"/>
  <c r="FD181" i="3"/>
  <c r="FE181" i="3"/>
  <c r="FF181" i="3"/>
  <c r="FG181" i="3"/>
  <c r="FH181" i="3"/>
  <c r="FI181" i="3"/>
  <c r="FJ181" i="3"/>
  <c r="FK181" i="3"/>
  <c r="FL181" i="3"/>
  <c r="FM181" i="3"/>
  <c r="FN181" i="3"/>
  <c r="FO181" i="3"/>
  <c r="FP181" i="3"/>
  <c r="FQ181" i="3"/>
  <c r="FR181" i="3"/>
  <c r="FS181" i="3"/>
  <c r="FT181" i="3"/>
  <c r="FU181" i="3"/>
  <c r="FV181" i="3"/>
  <c r="FW181" i="3"/>
  <c r="FX181" i="3"/>
  <c r="FY181" i="3"/>
  <c r="FZ181" i="3"/>
  <c r="GA181" i="3"/>
  <c r="GB181" i="3"/>
  <c r="GC181" i="3"/>
  <c r="GD181" i="3"/>
  <c r="GE181" i="3"/>
  <c r="GF181" i="3"/>
  <c r="GG181" i="3"/>
  <c r="GH181" i="3"/>
  <c r="GI181" i="3"/>
  <c r="GJ181" i="3"/>
  <c r="GK181" i="3"/>
  <c r="GL181" i="3"/>
  <c r="GM181" i="3"/>
  <c r="GN181" i="3"/>
  <c r="GO181" i="3"/>
  <c r="GP181" i="3"/>
  <c r="GQ181" i="3"/>
  <c r="GR181" i="3"/>
  <c r="GS181" i="3"/>
  <c r="GT181" i="3"/>
  <c r="GU181" i="3"/>
  <c r="GV181" i="3"/>
  <c r="GW181" i="3"/>
  <c r="GX181" i="3"/>
  <c r="GY181" i="3"/>
  <c r="GZ181" i="3"/>
  <c r="HA181" i="3"/>
  <c r="HB181" i="3"/>
  <c r="HC181" i="3"/>
  <c r="HD181" i="3"/>
  <c r="HE181" i="3"/>
  <c r="HF181" i="3"/>
  <c r="HG181" i="3"/>
  <c r="HH181" i="3"/>
  <c r="DD182" i="3"/>
  <c r="DE182" i="3"/>
  <c r="DF182" i="3"/>
  <c r="DG182" i="3"/>
  <c r="DH182" i="3"/>
  <c r="DI182" i="3"/>
  <c r="DJ182" i="3"/>
  <c r="DK182" i="3"/>
  <c r="DL182" i="3"/>
  <c r="DM182" i="3"/>
  <c r="DN182" i="3"/>
  <c r="DO182" i="3"/>
  <c r="DP182" i="3"/>
  <c r="DQ182" i="3"/>
  <c r="DR182" i="3"/>
  <c r="DS182" i="3"/>
  <c r="DT182" i="3"/>
  <c r="DU182" i="3"/>
  <c r="DV182" i="3"/>
  <c r="DW182" i="3"/>
  <c r="DX182" i="3"/>
  <c r="DY182" i="3"/>
  <c r="DZ182" i="3"/>
  <c r="EA182" i="3"/>
  <c r="EB182" i="3"/>
  <c r="EC182" i="3"/>
  <c r="ED182" i="3"/>
  <c r="EE182" i="3"/>
  <c r="EF182" i="3"/>
  <c r="EG182" i="3"/>
  <c r="EH182" i="3"/>
  <c r="EI182" i="3"/>
  <c r="EJ182" i="3"/>
  <c r="EK182" i="3"/>
  <c r="EL182" i="3"/>
  <c r="EM182" i="3"/>
  <c r="EN182" i="3"/>
  <c r="EO182" i="3"/>
  <c r="EP182" i="3"/>
  <c r="EQ182" i="3"/>
  <c r="ER182" i="3"/>
  <c r="ES182" i="3"/>
  <c r="ET182" i="3"/>
  <c r="EU182" i="3"/>
  <c r="EV182" i="3"/>
  <c r="EW182" i="3"/>
  <c r="EX182" i="3"/>
  <c r="EY182" i="3"/>
  <c r="EZ182" i="3"/>
  <c r="FA182" i="3"/>
  <c r="FB182" i="3"/>
  <c r="FC182" i="3"/>
  <c r="FD182" i="3"/>
  <c r="FE182" i="3"/>
  <c r="FF182" i="3"/>
  <c r="FG182" i="3"/>
  <c r="FH182" i="3"/>
  <c r="FI182" i="3"/>
  <c r="FJ182" i="3"/>
  <c r="FK182" i="3"/>
  <c r="FL182" i="3"/>
  <c r="FM182" i="3"/>
  <c r="FN182" i="3"/>
  <c r="FO182" i="3"/>
  <c r="FP182" i="3"/>
  <c r="FQ182" i="3"/>
  <c r="FR182" i="3"/>
  <c r="FS182" i="3"/>
  <c r="FT182" i="3"/>
  <c r="FU182" i="3"/>
  <c r="FV182" i="3"/>
  <c r="FW182" i="3"/>
  <c r="FX182" i="3"/>
  <c r="FY182" i="3"/>
  <c r="FZ182" i="3"/>
  <c r="GA182" i="3"/>
  <c r="GB182" i="3"/>
  <c r="GC182" i="3"/>
  <c r="GD182" i="3"/>
  <c r="GE182" i="3"/>
  <c r="GF182" i="3"/>
  <c r="GG182" i="3"/>
  <c r="GH182" i="3"/>
  <c r="GI182" i="3"/>
  <c r="GJ182" i="3"/>
  <c r="GK182" i="3"/>
  <c r="GL182" i="3"/>
  <c r="GM182" i="3"/>
  <c r="GN182" i="3"/>
  <c r="GO182" i="3"/>
  <c r="GP182" i="3"/>
  <c r="GQ182" i="3"/>
  <c r="GR182" i="3"/>
  <c r="GS182" i="3"/>
  <c r="GT182" i="3"/>
  <c r="GU182" i="3"/>
  <c r="GV182" i="3"/>
  <c r="GW182" i="3"/>
  <c r="GX182" i="3"/>
  <c r="GY182" i="3"/>
  <c r="GZ182" i="3"/>
  <c r="HA182" i="3"/>
  <c r="HB182" i="3"/>
  <c r="HC182" i="3"/>
  <c r="HD182" i="3"/>
  <c r="HE182" i="3"/>
  <c r="HF182" i="3"/>
  <c r="HG182" i="3"/>
  <c r="HH182" i="3"/>
  <c r="DD183" i="3"/>
  <c r="DE183" i="3"/>
  <c r="DF183" i="3"/>
  <c r="DG183" i="3"/>
  <c r="DH183" i="3"/>
  <c r="DI183" i="3"/>
  <c r="DJ183" i="3"/>
  <c r="DK183" i="3"/>
  <c r="DL183" i="3"/>
  <c r="DM183" i="3"/>
  <c r="DN183" i="3"/>
  <c r="DO183" i="3"/>
  <c r="DP183" i="3"/>
  <c r="DQ183" i="3"/>
  <c r="DR183" i="3"/>
  <c r="DS183" i="3"/>
  <c r="DT183" i="3"/>
  <c r="DU183" i="3"/>
  <c r="DV183" i="3"/>
  <c r="DW183" i="3"/>
  <c r="DX183" i="3"/>
  <c r="DY183" i="3"/>
  <c r="DZ183" i="3"/>
  <c r="EA183" i="3"/>
  <c r="EB183" i="3"/>
  <c r="EC183" i="3"/>
  <c r="ED183" i="3"/>
  <c r="EE183" i="3"/>
  <c r="EF183" i="3"/>
  <c r="EG183" i="3"/>
  <c r="EH183" i="3"/>
  <c r="EI183" i="3"/>
  <c r="EJ183" i="3"/>
  <c r="EK183" i="3"/>
  <c r="EL183" i="3"/>
  <c r="EM183" i="3"/>
  <c r="EN183" i="3"/>
  <c r="EO183" i="3"/>
  <c r="EP183" i="3"/>
  <c r="EQ183" i="3"/>
  <c r="ER183" i="3"/>
  <c r="ES183" i="3"/>
  <c r="ET183" i="3"/>
  <c r="EU183" i="3"/>
  <c r="EV183" i="3"/>
  <c r="EW183" i="3"/>
  <c r="EX183" i="3"/>
  <c r="EY183" i="3"/>
  <c r="EZ183" i="3"/>
  <c r="FA183" i="3"/>
  <c r="FB183" i="3"/>
  <c r="FC183" i="3"/>
  <c r="FD183" i="3"/>
  <c r="FE183" i="3"/>
  <c r="FF183" i="3"/>
  <c r="FG183" i="3"/>
  <c r="FH183" i="3"/>
  <c r="FI183" i="3"/>
  <c r="FJ183" i="3"/>
  <c r="FK183" i="3"/>
  <c r="FL183" i="3"/>
  <c r="FM183" i="3"/>
  <c r="FN183" i="3"/>
  <c r="FO183" i="3"/>
  <c r="FP183" i="3"/>
  <c r="FQ183" i="3"/>
  <c r="FR183" i="3"/>
  <c r="FS183" i="3"/>
  <c r="FT183" i="3"/>
  <c r="FU183" i="3"/>
  <c r="FV183" i="3"/>
  <c r="FW183" i="3"/>
  <c r="FX183" i="3"/>
  <c r="FY183" i="3"/>
  <c r="FZ183" i="3"/>
  <c r="GA183" i="3"/>
  <c r="GB183" i="3"/>
  <c r="GC183" i="3"/>
  <c r="GD183" i="3"/>
  <c r="GE183" i="3"/>
  <c r="GF183" i="3"/>
  <c r="GG183" i="3"/>
  <c r="GH183" i="3"/>
  <c r="GI183" i="3"/>
  <c r="GJ183" i="3"/>
  <c r="GK183" i="3"/>
  <c r="GL183" i="3"/>
  <c r="GM183" i="3"/>
  <c r="GN183" i="3"/>
  <c r="GO183" i="3"/>
  <c r="GP183" i="3"/>
  <c r="GQ183" i="3"/>
  <c r="GR183" i="3"/>
  <c r="GS183" i="3"/>
  <c r="GT183" i="3"/>
  <c r="GU183" i="3"/>
  <c r="GV183" i="3"/>
  <c r="GW183" i="3"/>
  <c r="GX183" i="3"/>
  <c r="GY183" i="3"/>
  <c r="GZ183" i="3"/>
  <c r="HA183" i="3"/>
  <c r="HB183" i="3"/>
  <c r="HC183" i="3"/>
  <c r="HD183" i="3"/>
  <c r="HE183" i="3"/>
  <c r="HF183" i="3"/>
  <c r="HG183" i="3"/>
  <c r="HH183" i="3"/>
  <c r="DD184" i="3"/>
  <c r="DE184" i="3"/>
  <c r="DF184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EA184" i="3"/>
  <c r="EB184" i="3"/>
  <c r="EC184" i="3"/>
  <c r="ED184" i="3"/>
  <c r="EE184" i="3"/>
  <c r="EF184" i="3"/>
  <c r="EG184" i="3"/>
  <c r="EH184" i="3"/>
  <c r="EI184" i="3"/>
  <c r="EJ184" i="3"/>
  <c r="EK184" i="3"/>
  <c r="EL184" i="3"/>
  <c r="EM184" i="3"/>
  <c r="EN184" i="3"/>
  <c r="EO184" i="3"/>
  <c r="EP184" i="3"/>
  <c r="EQ184" i="3"/>
  <c r="ER184" i="3"/>
  <c r="ES184" i="3"/>
  <c r="ET184" i="3"/>
  <c r="EU184" i="3"/>
  <c r="EV184" i="3"/>
  <c r="EW184" i="3"/>
  <c r="EX184" i="3"/>
  <c r="EY184" i="3"/>
  <c r="EZ184" i="3"/>
  <c r="FA184" i="3"/>
  <c r="FB184" i="3"/>
  <c r="FC184" i="3"/>
  <c r="FD184" i="3"/>
  <c r="FE184" i="3"/>
  <c r="FF184" i="3"/>
  <c r="FG184" i="3"/>
  <c r="FH184" i="3"/>
  <c r="FI184" i="3"/>
  <c r="FJ184" i="3"/>
  <c r="FK184" i="3"/>
  <c r="FL184" i="3"/>
  <c r="FM184" i="3"/>
  <c r="FN184" i="3"/>
  <c r="FO184" i="3"/>
  <c r="FP184" i="3"/>
  <c r="FQ184" i="3"/>
  <c r="FR184" i="3"/>
  <c r="FS184" i="3"/>
  <c r="FT184" i="3"/>
  <c r="FU184" i="3"/>
  <c r="FV184" i="3"/>
  <c r="FW184" i="3"/>
  <c r="FX184" i="3"/>
  <c r="FY184" i="3"/>
  <c r="FZ184" i="3"/>
  <c r="GA184" i="3"/>
  <c r="GB184" i="3"/>
  <c r="GC184" i="3"/>
  <c r="GD184" i="3"/>
  <c r="GE184" i="3"/>
  <c r="GF184" i="3"/>
  <c r="GG184" i="3"/>
  <c r="GH184" i="3"/>
  <c r="GI184" i="3"/>
  <c r="GJ184" i="3"/>
  <c r="GK184" i="3"/>
  <c r="GL184" i="3"/>
  <c r="GM184" i="3"/>
  <c r="GN184" i="3"/>
  <c r="GO184" i="3"/>
  <c r="GP184" i="3"/>
  <c r="GQ184" i="3"/>
  <c r="GR184" i="3"/>
  <c r="GS184" i="3"/>
  <c r="GT184" i="3"/>
  <c r="GU184" i="3"/>
  <c r="GV184" i="3"/>
  <c r="GW184" i="3"/>
  <c r="GX184" i="3"/>
  <c r="GY184" i="3"/>
  <c r="GZ184" i="3"/>
  <c r="HA184" i="3"/>
  <c r="HB184" i="3"/>
  <c r="HC184" i="3"/>
  <c r="HD184" i="3"/>
  <c r="HE184" i="3"/>
  <c r="HF184" i="3"/>
  <c r="HG184" i="3"/>
  <c r="HH184" i="3"/>
  <c r="DD185" i="3"/>
  <c r="DE185" i="3"/>
  <c r="DF185" i="3"/>
  <c r="DG185" i="3"/>
  <c r="DH185" i="3"/>
  <c r="DI185" i="3"/>
  <c r="DJ185" i="3"/>
  <c r="DK185" i="3"/>
  <c r="DL185" i="3"/>
  <c r="DM185" i="3"/>
  <c r="DN185" i="3"/>
  <c r="DO185" i="3"/>
  <c r="DP185" i="3"/>
  <c r="DQ185" i="3"/>
  <c r="DR185" i="3"/>
  <c r="DS185" i="3"/>
  <c r="DT185" i="3"/>
  <c r="DU185" i="3"/>
  <c r="DV185" i="3"/>
  <c r="DW185" i="3"/>
  <c r="DX185" i="3"/>
  <c r="DY185" i="3"/>
  <c r="DZ185" i="3"/>
  <c r="EA185" i="3"/>
  <c r="EB185" i="3"/>
  <c r="EC185" i="3"/>
  <c r="ED185" i="3"/>
  <c r="EE185" i="3"/>
  <c r="EF185" i="3"/>
  <c r="EG185" i="3"/>
  <c r="EH185" i="3"/>
  <c r="EI185" i="3"/>
  <c r="EJ185" i="3"/>
  <c r="EK185" i="3"/>
  <c r="EL185" i="3"/>
  <c r="EM185" i="3"/>
  <c r="EN185" i="3"/>
  <c r="EO185" i="3"/>
  <c r="EP185" i="3"/>
  <c r="EQ185" i="3"/>
  <c r="ER185" i="3"/>
  <c r="ES185" i="3"/>
  <c r="ET185" i="3"/>
  <c r="EU185" i="3"/>
  <c r="EV185" i="3"/>
  <c r="EW185" i="3"/>
  <c r="EX185" i="3"/>
  <c r="EY185" i="3"/>
  <c r="EZ185" i="3"/>
  <c r="FA185" i="3"/>
  <c r="FB185" i="3"/>
  <c r="FC185" i="3"/>
  <c r="FD185" i="3"/>
  <c r="FE185" i="3"/>
  <c r="FF185" i="3"/>
  <c r="FG185" i="3"/>
  <c r="FH185" i="3"/>
  <c r="FI185" i="3"/>
  <c r="FJ185" i="3"/>
  <c r="FK185" i="3"/>
  <c r="FL185" i="3"/>
  <c r="FM185" i="3"/>
  <c r="FN185" i="3"/>
  <c r="FO185" i="3"/>
  <c r="FP185" i="3"/>
  <c r="FQ185" i="3"/>
  <c r="FR185" i="3"/>
  <c r="FS185" i="3"/>
  <c r="FT185" i="3"/>
  <c r="FU185" i="3"/>
  <c r="FV185" i="3"/>
  <c r="FW185" i="3"/>
  <c r="FX185" i="3"/>
  <c r="FY185" i="3"/>
  <c r="FZ185" i="3"/>
  <c r="GA185" i="3"/>
  <c r="GB185" i="3"/>
  <c r="GC185" i="3"/>
  <c r="GD185" i="3"/>
  <c r="GE185" i="3"/>
  <c r="GF185" i="3"/>
  <c r="GG185" i="3"/>
  <c r="GH185" i="3"/>
  <c r="GI185" i="3"/>
  <c r="GJ185" i="3"/>
  <c r="GK185" i="3"/>
  <c r="GL185" i="3"/>
  <c r="GM185" i="3"/>
  <c r="GN185" i="3"/>
  <c r="GO185" i="3"/>
  <c r="GP185" i="3"/>
  <c r="GQ185" i="3"/>
  <c r="GR185" i="3"/>
  <c r="GS185" i="3"/>
  <c r="GT185" i="3"/>
  <c r="GU185" i="3"/>
  <c r="GV185" i="3"/>
  <c r="GW185" i="3"/>
  <c r="GX185" i="3"/>
  <c r="GY185" i="3"/>
  <c r="GZ185" i="3"/>
  <c r="HA185" i="3"/>
  <c r="HB185" i="3"/>
  <c r="HC185" i="3"/>
  <c r="HD185" i="3"/>
  <c r="HE185" i="3"/>
  <c r="HF185" i="3"/>
  <c r="HG185" i="3"/>
  <c r="HH185" i="3"/>
  <c r="DD186" i="3"/>
  <c r="DE186" i="3"/>
  <c r="DF186" i="3"/>
  <c r="DG186" i="3"/>
  <c r="DH186" i="3"/>
  <c r="DI186" i="3"/>
  <c r="DJ186" i="3"/>
  <c r="DK186" i="3"/>
  <c r="DL186" i="3"/>
  <c r="DM186" i="3"/>
  <c r="DN186" i="3"/>
  <c r="DO186" i="3"/>
  <c r="DP186" i="3"/>
  <c r="DQ186" i="3"/>
  <c r="DR186" i="3"/>
  <c r="DS186" i="3"/>
  <c r="DT186" i="3"/>
  <c r="DU186" i="3"/>
  <c r="DV186" i="3"/>
  <c r="DW186" i="3"/>
  <c r="DX186" i="3"/>
  <c r="DY186" i="3"/>
  <c r="DZ186" i="3"/>
  <c r="EA186" i="3"/>
  <c r="EB186" i="3"/>
  <c r="EC186" i="3"/>
  <c r="ED186" i="3"/>
  <c r="EE186" i="3"/>
  <c r="EF186" i="3"/>
  <c r="EG186" i="3"/>
  <c r="EH186" i="3"/>
  <c r="EI186" i="3"/>
  <c r="EJ186" i="3"/>
  <c r="EK186" i="3"/>
  <c r="EL186" i="3"/>
  <c r="EM186" i="3"/>
  <c r="EN186" i="3"/>
  <c r="EO186" i="3"/>
  <c r="EP186" i="3"/>
  <c r="EQ186" i="3"/>
  <c r="ER186" i="3"/>
  <c r="ES186" i="3"/>
  <c r="ET186" i="3"/>
  <c r="EU186" i="3"/>
  <c r="EV186" i="3"/>
  <c r="EW186" i="3"/>
  <c r="EX186" i="3"/>
  <c r="EY186" i="3"/>
  <c r="EZ186" i="3"/>
  <c r="FA186" i="3"/>
  <c r="FB186" i="3"/>
  <c r="FC186" i="3"/>
  <c r="FD186" i="3"/>
  <c r="FE186" i="3"/>
  <c r="FF186" i="3"/>
  <c r="FG186" i="3"/>
  <c r="FH186" i="3"/>
  <c r="FI186" i="3"/>
  <c r="FJ186" i="3"/>
  <c r="FK186" i="3"/>
  <c r="FL186" i="3"/>
  <c r="FM186" i="3"/>
  <c r="FN186" i="3"/>
  <c r="FO186" i="3"/>
  <c r="FP186" i="3"/>
  <c r="FQ186" i="3"/>
  <c r="FR186" i="3"/>
  <c r="FS186" i="3"/>
  <c r="FT186" i="3"/>
  <c r="FU186" i="3"/>
  <c r="FV186" i="3"/>
  <c r="FW186" i="3"/>
  <c r="FX186" i="3"/>
  <c r="FY186" i="3"/>
  <c r="FZ186" i="3"/>
  <c r="GA186" i="3"/>
  <c r="GB186" i="3"/>
  <c r="GC186" i="3"/>
  <c r="GD186" i="3"/>
  <c r="GE186" i="3"/>
  <c r="GF186" i="3"/>
  <c r="GG186" i="3"/>
  <c r="GH186" i="3"/>
  <c r="GI186" i="3"/>
  <c r="GJ186" i="3"/>
  <c r="GK186" i="3"/>
  <c r="GL186" i="3"/>
  <c r="GM186" i="3"/>
  <c r="GN186" i="3"/>
  <c r="GO186" i="3"/>
  <c r="GP186" i="3"/>
  <c r="GQ186" i="3"/>
  <c r="GR186" i="3"/>
  <c r="GS186" i="3"/>
  <c r="GT186" i="3"/>
  <c r="GU186" i="3"/>
  <c r="GV186" i="3"/>
  <c r="GW186" i="3"/>
  <c r="GX186" i="3"/>
  <c r="GY186" i="3"/>
  <c r="GZ186" i="3"/>
  <c r="HA186" i="3"/>
  <c r="HB186" i="3"/>
  <c r="HC186" i="3"/>
  <c r="HD186" i="3"/>
  <c r="HE186" i="3"/>
  <c r="HF186" i="3"/>
  <c r="HG186" i="3"/>
  <c r="HH186" i="3"/>
  <c r="DD187" i="3"/>
  <c r="DE187" i="3"/>
  <c r="DF187" i="3"/>
  <c r="DG187" i="3"/>
  <c r="DH187" i="3"/>
  <c r="DI187" i="3"/>
  <c r="DJ187" i="3"/>
  <c r="DK187" i="3"/>
  <c r="DL187" i="3"/>
  <c r="DM187" i="3"/>
  <c r="DN187" i="3"/>
  <c r="DO187" i="3"/>
  <c r="DP187" i="3"/>
  <c r="DQ187" i="3"/>
  <c r="DR187" i="3"/>
  <c r="DS187" i="3"/>
  <c r="DT187" i="3"/>
  <c r="DU187" i="3"/>
  <c r="DV187" i="3"/>
  <c r="DW187" i="3"/>
  <c r="DX187" i="3"/>
  <c r="DY187" i="3"/>
  <c r="DZ187" i="3"/>
  <c r="EA187" i="3"/>
  <c r="EB187" i="3"/>
  <c r="EC187" i="3"/>
  <c r="ED187" i="3"/>
  <c r="EE187" i="3"/>
  <c r="EF187" i="3"/>
  <c r="EG187" i="3"/>
  <c r="EH187" i="3"/>
  <c r="EI187" i="3"/>
  <c r="EJ187" i="3"/>
  <c r="EK187" i="3"/>
  <c r="EL187" i="3"/>
  <c r="EM187" i="3"/>
  <c r="EN187" i="3"/>
  <c r="EO187" i="3"/>
  <c r="EP187" i="3"/>
  <c r="EQ187" i="3"/>
  <c r="ER187" i="3"/>
  <c r="ES187" i="3"/>
  <c r="ET187" i="3"/>
  <c r="EU187" i="3"/>
  <c r="EV187" i="3"/>
  <c r="EW187" i="3"/>
  <c r="EX187" i="3"/>
  <c r="EY187" i="3"/>
  <c r="EZ187" i="3"/>
  <c r="FA187" i="3"/>
  <c r="FB187" i="3"/>
  <c r="FC187" i="3"/>
  <c r="FD187" i="3"/>
  <c r="FE187" i="3"/>
  <c r="FF187" i="3"/>
  <c r="FG187" i="3"/>
  <c r="FH187" i="3"/>
  <c r="FI187" i="3"/>
  <c r="FJ187" i="3"/>
  <c r="FK187" i="3"/>
  <c r="FL187" i="3"/>
  <c r="FM187" i="3"/>
  <c r="FN187" i="3"/>
  <c r="FO187" i="3"/>
  <c r="FP187" i="3"/>
  <c r="FQ187" i="3"/>
  <c r="FR187" i="3"/>
  <c r="FS187" i="3"/>
  <c r="FT187" i="3"/>
  <c r="FU187" i="3"/>
  <c r="FV187" i="3"/>
  <c r="FW187" i="3"/>
  <c r="FX187" i="3"/>
  <c r="FY187" i="3"/>
  <c r="FZ187" i="3"/>
  <c r="GA187" i="3"/>
  <c r="GB187" i="3"/>
  <c r="GC187" i="3"/>
  <c r="GD187" i="3"/>
  <c r="GE187" i="3"/>
  <c r="GF187" i="3"/>
  <c r="GG187" i="3"/>
  <c r="GH187" i="3"/>
  <c r="GI187" i="3"/>
  <c r="GJ187" i="3"/>
  <c r="GK187" i="3"/>
  <c r="GL187" i="3"/>
  <c r="GM187" i="3"/>
  <c r="GN187" i="3"/>
  <c r="GO187" i="3"/>
  <c r="GP187" i="3"/>
  <c r="GQ187" i="3"/>
  <c r="GR187" i="3"/>
  <c r="GS187" i="3"/>
  <c r="GT187" i="3"/>
  <c r="GU187" i="3"/>
  <c r="GV187" i="3"/>
  <c r="GW187" i="3"/>
  <c r="GX187" i="3"/>
  <c r="GY187" i="3"/>
  <c r="GZ187" i="3"/>
  <c r="HA187" i="3"/>
  <c r="HB187" i="3"/>
  <c r="HC187" i="3"/>
  <c r="HD187" i="3"/>
  <c r="HE187" i="3"/>
  <c r="HF187" i="3"/>
  <c r="HG187" i="3"/>
  <c r="HH187" i="3"/>
  <c r="DD188" i="3"/>
  <c r="DE188" i="3"/>
  <c r="DF188" i="3"/>
  <c r="DG188" i="3"/>
  <c r="DH188" i="3"/>
  <c r="DI188" i="3"/>
  <c r="DJ188" i="3"/>
  <c r="DK188" i="3"/>
  <c r="DL188" i="3"/>
  <c r="DM188" i="3"/>
  <c r="DN188" i="3"/>
  <c r="DO188" i="3"/>
  <c r="DP188" i="3"/>
  <c r="DQ188" i="3"/>
  <c r="DR188" i="3"/>
  <c r="DS188" i="3"/>
  <c r="DT188" i="3"/>
  <c r="DU188" i="3"/>
  <c r="DV188" i="3"/>
  <c r="DW188" i="3"/>
  <c r="DX188" i="3"/>
  <c r="DY188" i="3"/>
  <c r="DZ188" i="3"/>
  <c r="EA188" i="3"/>
  <c r="EB188" i="3"/>
  <c r="EC188" i="3"/>
  <c r="ED188" i="3"/>
  <c r="EE188" i="3"/>
  <c r="EF188" i="3"/>
  <c r="EG188" i="3"/>
  <c r="EH188" i="3"/>
  <c r="EI188" i="3"/>
  <c r="EJ188" i="3"/>
  <c r="EK188" i="3"/>
  <c r="EL188" i="3"/>
  <c r="EM188" i="3"/>
  <c r="EN188" i="3"/>
  <c r="EO188" i="3"/>
  <c r="EP188" i="3"/>
  <c r="EQ188" i="3"/>
  <c r="ER188" i="3"/>
  <c r="ES188" i="3"/>
  <c r="ET188" i="3"/>
  <c r="EU188" i="3"/>
  <c r="EV188" i="3"/>
  <c r="EW188" i="3"/>
  <c r="EX188" i="3"/>
  <c r="EY188" i="3"/>
  <c r="EZ188" i="3"/>
  <c r="FA188" i="3"/>
  <c r="FB188" i="3"/>
  <c r="FC188" i="3"/>
  <c r="FD188" i="3"/>
  <c r="FE188" i="3"/>
  <c r="FF188" i="3"/>
  <c r="FG188" i="3"/>
  <c r="FH188" i="3"/>
  <c r="FI188" i="3"/>
  <c r="FJ188" i="3"/>
  <c r="FK188" i="3"/>
  <c r="FL188" i="3"/>
  <c r="FM188" i="3"/>
  <c r="FN188" i="3"/>
  <c r="FO188" i="3"/>
  <c r="FP188" i="3"/>
  <c r="FQ188" i="3"/>
  <c r="FR188" i="3"/>
  <c r="FS188" i="3"/>
  <c r="FT188" i="3"/>
  <c r="FU188" i="3"/>
  <c r="FV188" i="3"/>
  <c r="FW188" i="3"/>
  <c r="FX188" i="3"/>
  <c r="FY188" i="3"/>
  <c r="FZ188" i="3"/>
  <c r="GA188" i="3"/>
  <c r="GB188" i="3"/>
  <c r="GC188" i="3"/>
  <c r="GD188" i="3"/>
  <c r="GE188" i="3"/>
  <c r="GF188" i="3"/>
  <c r="GG188" i="3"/>
  <c r="GH188" i="3"/>
  <c r="GI188" i="3"/>
  <c r="GJ188" i="3"/>
  <c r="GK188" i="3"/>
  <c r="GL188" i="3"/>
  <c r="GM188" i="3"/>
  <c r="GN188" i="3"/>
  <c r="GO188" i="3"/>
  <c r="GP188" i="3"/>
  <c r="GQ188" i="3"/>
  <c r="GR188" i="3"/>
  <c r="GS188" i="3"/>
  <c r="GT188" i="3"/>
  <c r="GU188" i="3"/>
  <c r="GV188" i="3"/>
  <c r="GW188" i="3"/>
  <c r="GX188" i="3"/>
  <c r="GY188" i="3"/>
  <c r="GZ188" i="3"/>
  <c r="HA188" i="3"/>
  <c r="HB188" i="3"/>
  <c r="HC188" i="3"/>
  <c r="HD188" i="3"/>
  <c r="HE188" i="3"/>
  <c r="HF188" i="3"/>
  <c r="HG188" i="3"/>
  <c r="HH188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P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FC173" i="3"/>
  <c r="FD173" i="3"/>
  <c r="FE173" i="3"/>
  <c r="FF173" i="3"/>
  <c r="FG173" i="3"/>
  <c r="FH173" i="3"/>
  <c r="FI173" i="3"/>
  <c r="FJ173" i="3"/>
  <c r="FK173" i="3"/>
  <c r="FL173" i="3"/>
  <c r="FM173" i="3"/>
  <c r="FN173" i="3"/>
  <c r="FO173" i="3"/>
  <c r="FP173" i="3"/>
  <c r="FQ173" i="3"/>
  <c r="FR173" i="3"/>
  <c r="FS173" i="3"/>
  <c r="FT173" i="3"/>
  <c r="FU173" i="3"/>
  <c r="FV173" i="3"/>
  <c r="FW173" i="3"/>
  <c r="FX173" i="3"/>
  <c r="FY173" i="3"/>
  <c r="FZ173" i="3"/>
  <c r="GA173" i="3"/>
  <c r="GB173" i="3"/>
  <c r="GC173" i="3"/>
  <c r="GD173" i="3"/>
  <c r="GE173" i="3"/>
  <c r="GF173" i="3"/>
  <c r="GG173" i="3"/>
  <c r="GH173" i="3"/>
  <c r="GI173" i="3"/>
  <c r="GJ173" i="3"/>
  <c r="GK173" i="3"/>
  <c r="GL173" i="3"/>
  <c r="GM173" i="3"/>
  <c r="GN173" i="3"/>
  <c r="GO173" i="3"/>
  <c r="GP173" i="3"/>
  <c r="GQ173" i="3"/>
  <c r="GR173" i="3"/>
  <c r="GS173" i="3"/>
  <c r="GT173" i="3"/>
  <c r="GU173" i="3"/>
  <c r="GV173" i="3"/>
  <c r="GW173" i="3"/>
  <c r="GX173" i="3"/>
  <c r="GY173" i="3"/>
  <c r="GZ173" i="3"/>
  <c r="HA173" i="3"/>
  <c r="HB173" i="3"/>
  <c r="HC173" i="3"/>
  <c r="HD173" i="3"/>
  <c r="HE173" i="3"/>
  <c r="HF173" i="3"/>
  <c r="HG173" i="3"/>
  <c r="HH173" i="3"/>
  <c r="DD173" i="3"/>
  <c r="DA173" i="3"/>
  <c r="B173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DC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DC188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DC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DC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DC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DC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DC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DC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DC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DC186" i="3"/>
  <c r="CQ173" i="3"/>
  <c r="CR173" i="3"/>
  <c r="CS173" i="3"/>
  <c r="CT173" i="3"/>
  <c r="CU173" i="3"/>
  <c r="CV173" i="3"/>
  <c r="CW173" i="3"/>
  <c r="CX173" i="3"/>
  <c r="CY173" i="3"/>
  <c r="CZ173" i="3"/>
  <c r="DB173" i="3"/>
  <c r="DC173" i="3"/>
  <c r="CP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Z173" i="3"/>
  <c r="C173" i="3"/>
  <c r="D173" i="3"/>
  <c r="E173" i="3"/>
  <c r="F173" i="3"/>
  <c r="G173" i="3"/>
  <c r="H173" i="3"/>
  <c r="I173" i="3"/>
  <c r="J173" i="3"/>
  <c r="K173" i="3"/>
  <c r="L173" i="3"/>
  <c r="M173" i="3"/>
  <c r="Q173" i="3"/>
  <c r="R173" i="3"/>
  <c r="S173" i="3"/>
  <c r="T173" i="3"/>
  <c r="U173" i="3"/>
  <c r="V173" i="3"/>
  <c r="W173" i="3"/>
  <c r="X173" i="3"/>
  <c r="Y173" i="3"/>
  <c r="HH54" i="3"/>
  <c r="HG54" i="3"/>
  <c r="HF54" i="3"/>
  <c r="HE54" i="3"/>
  <c r="HD54" i="3"/>
  <c r="HC54" i="3"/>
  <c r="HB54" i="3"/>
  <c r="HA54" i="3"/>
  <c r="GZ54" i="3"/>
  <c r="GY54" i="3"/>
  <c r="GX54" i="3"/>
  <c r="GW54" i="3"/>
  <c r="GV54" i="3"/>
  <c r="GU54" i="3"/>
  <c r="GT54" i="3"/>
  <c r="GS54" i="3"/>
  <c r="GR54" i="3"/>
  <c r="GQ54" i="3"/>
  <c r="GP54" i="3"/>
  <c r="GO54" i="3"/>
  <c r="GN54" i="3"/>
  <c r="GM54" i="3"/>
  <c r="GL54" i="3"/>
  <c r="GK54" i="3"/>
  <c r="GJ54" i="3"/>
  <c r="GI54" i="3"/>
  <c r="GH54" i="3"/>
  <c r="GG54" i="3"/>
  <c r="GF54" i="3"/>
  <c r="GE54" i="3"/>
  <c r="GD54" i="3"/>
  <c r="GC54" i="3"/>
  <c r="GB54" i="3"/>
  <c r="GA54" i="3"/>
  <c r="FZ54" i="3"/>
  <c r="FY54" i="3"/>
  <c r="FX54" i="3"/>
  <c r="FW54" i="3"/>
  <c r="FV54" i="3"/>
  <c r="FU54" i="3"/>
  <c r="FT54" i="3"/>
  <c r="FS54" i="3"/>
  <c r="FR54" i="3"/>
  <c r="FQ54" i="3"/>
  <c r="FP54" i="3"/>
  <c r="FO54" i="3"/>
  <c r="FN54" i="3"/>
  <c r="FM54" i="3"/>
  <c r="FL54" i="3"/>
  <c r="FK54" i="3"/>
  <c r="FJ54" i="3"/>
  <c r="FI54" i="3"/>
  <c r="FH54" i="3"/>
  <c r="FG54" i="3"/>
  <c r="FF54" i="3"/>
  <c r="FE54" i="3"/>
  <c r="FD54" i="3"/>
  <c r="FC54" i="3"/>
  <c r="FB54" i="3"/>
  <c r="FA54" i="3"/>
  <c r="EZ54" i="3"/>
  <c r="EY54" i="3"/>
  <c r="EX54" i="3"/>
  <c r="EW54" i="3"/>
  <c r="EV54" i="3"/>
  <c r="EU54" i="3"/>
  <c r="ET54" i="3"/>
  <c r="ES54" i="3"/>
  <c r="ER54" i="3"/>
  <c r="EQ54" i="3"/>
  <c r="EP54" i="3"/>
  <c r="EO54" i="3"/>
  <c r="EN54" i="3"/>
  <c r="EM54" i="3"/>
  <c r="EL54" i="3"/>
  <c r="EK54" i="3"/>
  <c r="EJ54" i="3"/>
  <c r="EI54" i="3"/>
  <c r="EH54" i="3"/>
  <c r="EG54" i="3"/>
  <c r="EF54" i="3"/>
  <c r="EE54" i="3"/>
  <c r="ED54" i="3"/>
  <c r="EC54" i="3"/>
  <c r="EB54" i="3"/>
  <c r="EA54" i="3"/>
  <c r="DZ54" i="3"/>
  <c r="DY54" i="3"/>
  <c r="DX54" i="3"/>
  <c r="DW54" i="3"/>
  <c r="DV54" i="3"/>
  <c r="DU54" i="3"/>
  <c r="DT54" i="3"/>
  <c r="DS54" i="3"/>
  <c r="DR54" i="3"/>
  <c r="DQ54" i="3"/>
  <c r="DP54" i="3"/>
  <c r="DO54" i="3"/>
  <c r="DN54" i="3"/>
  <c r="DM54" i="3"/>
  <c r="DL54" i="3"/>
  <c r="DK54" i="3"/>
  <c r="DJ54" i="3"/>
  <c r="DI54" i="3"/>
  <c r="DH54" i="3"/>
  <c r="DG54" i="3"/>
  <c r="DF54" i="3"/>
  <c r="DE54" i="3"/>
  <c r="DD54" i="3"/>
  <c r="DC54" i="3"/>
  <c r="DB54" i="3"/>
  <c r="DA54" i="3"/>
  <c r="CZ54" i="3"/>
  <c r="CY54" i="3"/>
  <c r="CX54" i="3"/>
  <c r="CW54" i="3"/>
  <c r="CV54" i="3"/>
  <c r="CU54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C54" i="3"/>
  <c r="D54" i="3"/>
  <c r="E54" i="3"/>
  <c r="F54" i="3"/>
  <c r="G54" i="3"/>
  <c r="H54" i="3"/>
  <c r="I54" i="3"/>
  <c r="J54" i="3"/>
  <c r="K54" i="3"/>
  <c r="L54" i="3"/>
  <c r="M54" i="3"/>
  <c r="Q54" i="3"/>
  <c r="R54" i="3"/>
  <c r="S54" i="3"/>
  <c r="T54" i="3"/>
  <c r="U54" i="3"/>
  <c r="V54" i="3"/>
  <c r="W54" i="3"/>
  <c r="X54" i="3"/>
  <c r="Y54" i="3"/>
  <c r="BF48" i="3"/>
  <c r="BE48" i="3"/>
  <c r="BD48" i="3"/>
  <c r="BC48" i="3"/>
  <c r="BB48" i="3"/>
  <c r="BA48" i="3"/>
  <c r="AZ48" i="3"/>
  <c r="D10" i="1" s="1"/>
  <c r="AY48" i="3"/>
  <c r="D10" i="19" s="1"/>
  <c r="AX48" i="3"/>
  <c r="AW48" i="3"/>
  <c r="AV48" i="3"/>
  <c r="AU48" i="3"/>
  <c r="AT48" i="3"/>
  <c r="AS48" i="3"/>
  <c r="AR48" i="3"/>
  <c r="AQ48" i="3"/>
  <c r="AP48" i="3"/>
  <c r="AO48" i="3"/>
  <c r="AN48" i="3"/>
  <c r="AM48" i="3"/>
  <c r="E10" i="8" s="1"/>
  <c r="AL48" i="3"/>
  <c r="AK48" i="3"/>
  <c r="AJ48" i="3"/>
  <c r="AI48" i="3"/>
  <c r="AH48" i="3"/>
  <c r="AG48" i="3"/>
  <c r="AF48" i="3"/>
  <c r="AE48" i="3"/>
  <c r="AD48" i="3"/>
  <c r="AC48" i="3"/>
  <c r="AB48" i="3"/>
  <c r="AA48" i="3"/>
  <c r="D10" i="8" s="1"/>
  <c r="Z48" i="3"/>
  <c r="E10" i="19" s="1"/>
  <c r="Y48" i="3"/>
  <c r="X48" i="3"/>
  <c r="W48" i="3"/>
  <c r="J10" i="10" s="1"/>
  <c r="V48" i="3"/>
  <c r="U48" i="3"/>
  <c r="T48" i="3"/>
  <c r="I10" i="10" s="1"/>
  <c r="S48" i="3"/>
  <c r="R48" i="3"/>
  <c r="Q48" i="3"/>
  <c r="H10" i="10" s="1"/>
  <c r="M48" i="3"/>
  <c r="L48" i="3"/>
  <c r="K48" i="3"/>
  <c r="G10" i="10" s="1"/>
  <c r="J48" i="3"/>
  <c r="I48" i="3"/>
  <c r="H48" i="3"/>
  <c r="F10" i="10" s="1"/>
  <c r="G48" i="3"/>
  <c r="F48" i="3"/>
  <c r="E48" i="3"/>
  <c r="E10" i="10" s="1"/>
  <c r="D10" i="10"/>
  <c r="C48" i="3"/>
  <c r="DE152" i="3"/>
  <c r="DE194" i="3" s="1"/>
  <c r="DF152" i="3"/>
  <c r="DF194" i="3" s="1"/>
  <c r="DG152" i="3"/>
  <c r="DG194" i="3" s="1"/>
  <c r="DH152" i="3"/>
  <c r="DH194" i="3" s="1"/>
  <c r="DI152" i="3"/>
  <c r="DI194" i="3" s="1"/>
  <c r="DJ152" i="3"/>
  <c r="DJ194" i="3" s="1"/>
  <c r="DK152" i="3"/>
  <c r="DL152" i="3"/>
  <c r="DM152" i="3"/>
  <c r="DN152" i="3"/>
  <c r="DN194" i="3" s="1"/>
  <c r="DO152" i="3"/>
  <c r="DO194" i="3" s="1"/>
  <c r="DP152" i="3"/>
  <c r="DP194" i="3" s="1"/>
  <c r="DQ152" i="3"/>
  <c r="DQ194" i="3" s="1"/>
  <c r="DR152" i="3"/>
  <c r="DR194" i="3" s="1"/>
  <c r="DS152" i="3"/>
  <c r="DS194" i="3" s="1"/>
  <c r="DT152" i="3"/>
  <c r="DT194" i="3" s="1"/>
  <c r="DU152" i="3"/>
  <c r="DU194" i="3" s="1"/>
  <c r="DV152" i="3"/>
  <c r="DW152" i="3"/>
  <c r="DW194" i="3" s="1"/>
  <c r="DX152" i="3"/>
  <c r="DX194" i="3" s="1"/>
  <c r="DY152" i="3"/>
  <c r="DY194" i="3" s="1"/>
  <c r="DZ152" i="3"/>
  <c r="DZ194" i="3" s="1"/>
  <c r="EA152" i="3"/>
  <c r="EA194" i="3" s="1"/>
  <c r="EB152" i="3"/>
  <c r="EB194" i="3" s="1"/>
  <c r="EC152" i="3"/>
  <c r="EC194" i="3" s="1"/>
  <c r="ED152" i="3"/>
  <c r="ED194" i="3" s="1"/>
  <c r="EE152" i="3"/>
  <c r="EF152" i="3"/>
  <c r="EF194" i="3" s="1"/>
  <c r="EG152" i="3"/>
  <c r="EG194" i="3" s="1"/>
  <c r="EH152" i="3"/>
  <c r="EH194" i="3" s="1"/>
  <c r="EI152" i="3"/>
  <c r="EI194" i="3" s="1"/>
  <c r="EJ152" i="3"/>
  <c r="EJ194" i="3" s="1"/>
  <c r="EK152" i="3"/>
  <c r="EK194" i="3" s="1"/>
  <c r="EL152" i="3"/>
  <c r="EL194" i="3" s="1"/>
  <c r="EM152" i="3"/>
  <c r="EM194" i="3" s="1"/>
  <c r="EN152" i="3"/>
  <c r="EO152" i="3"/>
  <c r="EO194" i="3" s="1"/>
  <c r="EP152" i="3"/>
  <c r="EP194" i="3" s="1"/>
  <c r="EQ152" i="3"/>
  <c r="EQ194" i="3" s="1"/>
  <c r="ER152" i="3"/>
  <c r="ER194" i="3" s="1"/>
  <c r="ES152" i="3"/>
  <c r="ES194" i="3" s="1"/>
  <c r="ET152" i="3"/>
  <c r="ET194" i="3" s="1"/>
  <c r="EU152" i="3"/>
  <c r="EU194" i="3" s="1"/>
  <c r="EV152" i="3"/>
  <c r="EV194" i="3" s="1"/>
  <c r="EW152" i="3"/>
  <c r="EX152" i="3"/>
  <c r="EX194" i="3" s="1"/>
  <c r="EY152" i="3"/>
  <c r="EY194" i="3" s="1"/>
  <c r="EZ152" i="3"/>
  <c r="EZ194" i="3" s="1"/>
  <c r="FA152" i="3"/>
  <c r="FA194" i="3" s="1"/>
  <c r="FB152" i="3"/>
  <c r="FB194" i="3" s="1"/>
  <c r="FC152" i="3"/>
  <c r="FC194" i="3" s="1"/>
  <c r="FD152" i="3"/>
  <c r="FD194" i="3" s="1"/>
  <c r="FE152" i="3"/>
  <c r="FE194" i="3" s="1"/>
  <c r="FF152" i="3"/>
  <c r="FG152" i="3"/>
  <c r="FG194" i="3" s="1"/>
  <c r="FH152" i="3"/>
  <c r="FH194" i="3" s="1"/>
  <c r="FI152" i="3"/>
  <c r="FI194" i="3" s="1"/>
  <c r="FJ152" i="3"/>
  <c r="FJ194" i="3" s="1"/>
  <c r="FK152" i="3"/>
  <c r="FK194" i="3" s="1"/>
  <c r="FL152" i="3"/>
  <c r="FL194" i="3" s="1"/>
  <c r="FM152" i="3"/>
  <c r="FM194" i="3" s="1"/>
  <c r="FN152" i="3"/>
  <c r="FN194" i="3" s="1"/>
  <c r="FO152" i="3"/>
  <c r="FP152" i="3"/>
  <c r="FP194" i="3" s="1"/>
  <c r="FQ152" i="3"/>
  <c r="FQ194" i="3" s="1"/>
  <c r="FR152" i="3"/>
  <c r="FR194" i="3" s="1"/>
  <c r="FS152" i="3"/>
  <c r="FS194" i="3" s="1"/>
  <c r="FT152" i="3"/>
  <c r="FT194" i="3" s="1"/>
  <c r="FU152" i="3"/>
  <c r="FU194" i="3" s="1"/>
  <c r="FV152" i="3"/>
  <c r="FV194" i="3" s="1"/>
  <c r="FW152" i="3"/>
  <c r="FW194" i="3" s="1"/>
  <c r="FX152" i="3"/>
  <c r="FY152" i="3"/>
  <c r="FY194" i="3" s="1"/>
  <c r="FZ152" i="3"/>
  <c r="FZ194" i="3" s="1"/>
  <c r="GA152" i="3"/>
  <c r="GA194" i="3" s="1"/>
  <c r="GB152" i="3"/>
  <c r="GB194" i="3" s="1"/>
  <c r="GC152" i="3"/>
  <c r="GC194" i="3" s="1"/>
  <c r="GD152" i="3"/>
  <c r="GD194" i="3" s="1"/>
  <c r="GE152" i="3"/>
  <c r="GE194" i="3" s="1"/>
  <c r="GF152" i="3"/>
  <c r="GF194" i="3" s="1"/>
  <c r="GG152" i="3"/>
  <c r="GH152" i="3"/>
  <c r="GH194" i="3" s="1"/>
  <c r="GI152" i="3"/>
  <c r="GI194" i="3" s="1"/>
  <c r="GJ152" i="3"/>
  <c r="GJ194" i="3" s="1"/>
  <c r="GK152" i="3"/>
  <c r="GK194" i="3" s="1"/>
  <c r="GL152" i="3"/>
  <c r="GL194" i="3" s="1"/>
  <c r="GM152" i="3"/>
  <c r="GM194" i="3" s="1"/>
  <c r="GN152" i="3"/>
  <c r="GN194" i="3" s="1"/>
  <c r="GO152" i="3"/>
  <c r="GO194" i="3" s="1"/>
  <c r="GP152" i="3"/>
  <c r="GQ152" i="3"/>
  <c r="GQ194" i="3" s="1"/>
  <c r="GR152" i="3"/>
  <c r="GR194" i="3" s="1"/>
  <c r="GS152" i="3"/>
  <c r="GS194" i="3" s="1"/>
  <c r="GT152" i="3"/>
  <c r="GT194" i="3" s="1"/>
  <c r="GU152" i="3"/>
  <c r="GU194" i="3" s="1"/>
  <c r="GV152" i="3"/>
  <c r="GV194" i="3" s="1"/>
  <c r="GW152" i="3"/>
  <c r="GW194" i="3" s="1"/>
  <c r="GX152" i="3"/>
  <c r="GX194" i="3" s="1"/>
  <c r="GY152" i="3"/>
  <c r="GZ152" i="3"/>
  <c r="GZ194" i="3" s="1"/>
  <c r="HA152" i="3"/>
  <c r="HA194" i="3" s="1"/>
  <c r="HB152" i="3"/>
  <c r="HB194" i="3" s="1"/>
  <c r="HC152" i="3"/>
  <c r="HC194" i="3" s="1"/>
  <c r="HD152" i="3"/>
  <c r="HD194" i="3" s="1"/>
  <c r="HE152" i="3"/>
  <c r="HE194" i="3" s="1"/>
  <c r="HF152" i="3"/>
  <c r="HF194" i="3" s="1"/>
  <c r="HG152" i="3"/>
  <c r="HG194" i="3" s="1"/>
  <c r="HH152" i="3"/>
  <c r="HH194" i="3" s="1"/>
  <c r="DE153" i="3"/>
  <c r="DE195" i="3" s="1"/>
  <c r="DF153" i="3"/>
  <c r="DF195" i="3" s="1"/>
  <c r="DG153" i="3"/>
  <c r="DG195" i="3" s="1"/>
  <c r="DH153" i="3"/>
  <c r="DH195" i="3" s="1"/>
  <c r="DH215" i="3" s="1"/>
  <c r="DI153" i="3"/>
  <c r="DI195" i="3" s="1"/>
  <c r="DI215" i="3" s="1"/>
  <c r="DJ153" i="3"/>
  <c r="DJ195" i="3" s="1"/>
  <c r="DJ215" i="3" s="1"/>
  <c r="DK153" i="3"/>
  <c r="DL153" i="3"/>
  <c r="D48" i="12" s="1"/>
  <c r="DM153" i="3"/>
  <c r="DN153" i="3"/>
  <c r="DN195" i="3" s="1"/>
  <c r="DO153" i="3"/>
  <c r="DO195" i="3" s="1"/>
  <c r="DO215" i="3" s="1"/>
  <c r="DP153" i="3"/>
  <c r="DP195" i="3" s="1"/>
  <c r="DP215" i="3" s="1"/>
  <c r="DQ153" i="3"/>
  <c r="DQ195" i="3" s="1"/>
  <c r="DQ215" i="3" s="1"/>
  <c r="DR153" i="3"/>
  <c r="DR195" i="3" s="1"/>
  <c r="DR215" i="3" s="1"/>
  <c r="DS153" i="3"/>
  <c r="DS195" i="3" s="1"/>
  <c r="DS215" i="3" s="1"/>
  <c r="DT153" i="3"/>
  <c r="DT195" i="3" s="1"/>
  <c r="DT215" i="3" s="1"/>
  <c r="DU153" i="3"/>
  <c r="DU195" i="3" s="1"/>
  <c r="DV153" i="3"/>
  <c r="DW153" i="3"/>
  <c r="DW195" i="3" s="1"/>
  <c r="DW215" i="3" s="1"/>
  <c r="DX153" i="3"/>
  <c r="DX195" i="3" s="1"/>
  <c r="DX215" i="3" s="1"/>
  <c r="DY153" i="3"/>
  <c r="DY195" i="3" s="1"/>
  <c r="DY215" i="3" s="1"/>
  <c r="DZ153" i="3"/>
  <c r="DZ195" i="3" s="1"/>
  <c r="DZ215" i="3" s="1"/>
  <c r="EA153" i="3"/>
  <c r="EA195" i="3" s="1"/>
  <c r="EA215" i="3" s="1"/>
  <c r="EB153" i="3"/>
  <c r="EB195" i="3" s="1"/>
  <c r="EB215" i="3" s="1"/>
  <c r="EC153" i="3"/>
  <c r="EC195" i="3" s="1"/>
  <c r="ED153" i="3"/>
  <c r="ED195" i="3" s="1"/>
  <c r="EE153" i="3"/>
  <c r="G48" i="12" s="1"/>
  <c r="EF153" i="3"/>
  <c r="EF195" i="3" s="1"/>
  <c r="EF215" i="3" s="1"/>
  <c r="EG153" i="3"/>
  <c r="EG195" i="3" s="1"/>
  <c r="EG215" i="3" s="1"/>
  <c r="EH153" i="3"/>
  <c r="EH195" i="3" s="1"/>
  <c r="EH215" i="3" s="1"/>
  <c r="EI153" i="3"/>
  <c r="EI195" i="3" s="1"/>
  <c r="EI215" i="3" s="1"/>
  <c r="EJ153" i="3"/>
  <c r="EJ195" i="3" s="1"/>
  <c r="EJ215" i="3" s="1"/>
  <c r="EK153" i="3"/>
  <c r="EK195" i="3" s="1"/>
  <c r="EL153" i="3"/>
  <c r="EL195" i="3" s="1"/>
  <c r="EM153" i="3"/>
  <c r="EM195" i="3" s="1"/>
  <c r="EM215" i="3" s="1"/>
  <c r="EN153" i="3"/>
  <c r="H48" i="12" s="1"/>
  <c r="EO153" i="3"/>
  <c r="EO195" i="3" s="1"/>
  <c r="EO215" i="3" s="1"/>
  <c r="EP153" i="3"/>
  <c r="EP195" i="3" s="1"/>
  <c r="EP215" i="3" s="1"/>
  <c r="EQ153" i="3"/>
  <c r="EQ195" i="3" s="1"/>
  <c r="EQ215" i="3" s="1"/>
  <c r="ER153" i="3"/>
  <c r="ER195" i="3" s="1"/>
  <c r="ER215" i="3" s="1"/>
  <c r="ES153" i="3"/>
  <c r="ES195" i="3" s="1"/>
  <c r="ET153" i="3"/>
  <c r="ET195" i="3" s="1"/>
  <c r="EU153" i="3"/>
  <c r="EU195" i="3" s="1"/>
  <c r="EU215" i="3" s="1"/>
  <c r="EV153" i="3"/>
  <c r="EV195" i="3" s="1"/>
  <c r="EV215" i="3" s="1"/>
  <c r="EW153" i="3"/>
  <c r="I48" i="12" s="1"/>
  <c r="EX153" i="3"/>
  <c r="EX195" i="3" s="1"/>
  <c r="EX215" i="3" s="1"/>
  <c r="EY153" i="3"/>
  <c r="EY195" i="3" s="1"/>
  <c r="EY215" i="3" s="1"/>
  <c r="EZ153" i="3"/>
  <c r="EZ195" i="3" s="1"/>
  <c r="EZ215" i="3" s="1"/>
  <c r="FA153" i="3"/>
  <c r="FA195" i="3" s="1"/>
  <c r="FB153" i="3"/>
  <c r="FB195" i="3" s="1"/>
  <c r="FC153" i="3"/>
  <c r="FC195" i="3" s="1"/>
  <c r="FC215" i="3" s="1"/>
  <c r="FD153" i="3"/>
  <c r="FD195" i="3" s="1"/>
  <c r="FD215" i="3" s="1"/>
  <c r="FE153" i="3"/>
  <c r="FE195" i="3" s="1"/>
  <c r="FE215" i="3" s="1"/>
  <c r="FF153" i="3"/>
  <c r="J48" i="12" s="1"/>
  <c r="FG153" i="3"/>
  <c r="FG195" i="3" s="1"/>
  <c r="FG215" i="3" s="1"/>
  <c r="FH153" i="3"/>
  <c r="FH195" i="3" s="1"/>
  <c r="FH215" i="3" s="1"/>
  <c r="FI153" i="3"/>
  <c r="FI195" i="3" s="1"/>
  <c r="FJ153" i="3"/>
  <c r="FJ195" i="3" s="1"/>
  <c r="FK153" i="3"/>
  <c r="FK195" i="3" s="1"/>
  <c r="FK215" i="3" s="1"/>
  <c r="FL153" i="3"/>
  <c r="FL195" i="3" s="1"/>
  <c r="FL215" i="3" s="1"/>
  <c r="FM153" i="3"/>
  <c r="FM195" i="3" s="1"/>
  <c r="FM215" i="3" s="1"/>
  <c r="FN153" i="3"/>
  <c r="FN195" i="3" s="1"/>
  <c r="FN215" i="3" s="1"/>
  <c r="FO153" i="3"/>
  <c r="FP153" i="3"/>
  <c r="FP195" i="3" s="1"/>
  <c r="FP215" i="3" s="1"/>
  <c r="FQ153" i="3"/>
  <c r="FQ195" i="3" s="1"/>
  <c r="FR153" i="3"/>
  <c r="FR195" i="3" s="1"/>
  <c r="FS153" i="3"/>
  <c r="FS195" i="3" s="1"/>
  <c r="FS215" i="3" s="1"/>
  <c r="FT153" i="3"/>
  <c r="FT195" i="3" s="1"/>
  <c r="FT215" i="3" s="1"/>
  <c r="FU153" i="3"/>
  <c r="FU195" i="3" s="1"/>
  <c r="FU215" i="3" s="1"/>
  <c r="FV153" i="3"/>
  <c r="FV195" i="3" s="1"/>
  <c r="FV215" i="3" s="1"/>
  <c r="FW153" i="3"/>
  <c r="FW195" i="3" s="1"/>
  <c r="FW215" i="3" s="1"/>
  <c r="FX153" i="3"/>
  <c r="L48" i="12" s="1"/>
  <c r="FY153" i="3"/>
  <c r="FY195" i="3" s="1"/>
  <c r="FZ153" i="3"/>
  <c r="FZ195" i="3" s="1"/>
  <c r="GA153" i="3"/>
  <c r="GA195" i="3" s="1"/>
  <c r="GA215" i="3" s="1"/>
  <c r="GB153" i="3"/>
  <c r="GB195" i="3" s="1"/>
  <c r="GB215" i="3" s="1"/>
  <c r="GC153" i="3"/>
  <c r="GC195" i="3" s="1"/>
  <c r="GC215" i="3" s="1"/>
  <c r="GD153" i="3"/>
  <c r="GD195" i="3" s="1"/>
  <c r="GD215" i="3" s="1"/>
  <c r="GE153" i="3"/>
  <c r="GE195" i="3" s="1"/>
  <c r="GE215" i="3" s="1"/>
  <c r="GF153" i="3"/>
  <c r="GF195" i="3" s="1"/>
  <c r="GF215" i="3" s="1"/>
  <c r="GG153" i="3"/>
  <c r="GH153" i="3"/>
  <c r="GH195" i="3" s="1"/>
  <c r="GI153" i="3"/>
  <c r="GI195" i="3" s="1"/>
  <c r="GI215" i="3" s="1"/>
  <c r="GJ153" i="3"/>
  <c r="GJ195" i="3" s="1"/>
  <c r="GJ215" i="3" s="1"/>
  <c r="GK153" i="3"/>
  <c r="GK195" i="3" s="1"/>
  <c r="GK215" i="3" s="1"/>
  <c r="GL153" i="3"/>
  <c r="GL195" i="3" s="1"/>
  <c r="GL215" i="3" s="1"/>
  <c r="GM153" i="3"/>
  <c r="GM195" i="3" s="1"/>
  <c r="GM215" i="3" s="1"/>
  <c r="GN153" i="3"/>
  <c r="GN195" i="3" s="1"/>
  <c r="GN215" i="3" s="1"/>
  <c r="GO153" i="3"/>
  <c r="GO195" i="3" s="1"/>
  <c r="GP153" i="3"/>
  <c r="GQ153" i="3"/>
  <c r="GQ195" i="3" s="1"/>
  <c r="GQ215" i="3" s="1"/>
  <c r="GR153" i="3"/>
  <c r="GR195" i="3" s="1"/>
  <c r="GR215" i="3" s="1"/>
  <c r="GS153" i="3"/>
  <c r="GS195" i="3" s="1"/>
  <c r="GS215" i="3" s="1"/>
  <c r="GT153" i="3"/>
  <c r="GT195" i="3" s="1"/>
  <c r="GT215" i="3" s="1"/>
  <c r="GU153" i="3"/>
  <c r="GU195" i="3" s="1"/>
  <c r="GU215" i="3" s="1"/>
  <c r="GV153" i="3"/>
  <c r="GV195" i="3" s="1"/>
  <c r="GV215" i="3" s="1"/>
  <c r="GW153" i="3"/>
  <c r="GW195" i="3" s="1"/>
  <c r="GX153" i="3"/>
  <c r="GX195" i="3" s="1"/>
  <c r="GY153" i="3"/>
  <c r="O48" i="12" s="1"/>
  <c r="GZ153" i="3"/>
  <c r="GZ195" i="3" s="1"/>
  <c r="GZ215" i="3" s="1"/>
  <c r="HA153" i="3"/>
  <c r="HA195" i="3" s="1"/>
  <c r="HA215" i="3" s="1"/>
  <c r="HB153" i="3"/>
  <c r="HB195" i="3" s="1"/>
  <c r="HB215" i="3" s="1"/>
  <c r="HC153" i="3"/>
  <c r="HC195" i="3" s="1"/>
  <c r="HC215" i="3" s="1"/>
  <c r="HD153" i="3"/>
  <c r="HD195" i="3" s="1"/>
  <c r="HD215" i="3" s="1"/>
  <c r="HE153" i="3"/>
  <c r="HE195" i="3" s="1"/>
  <c r="HF153" i="3"/>
  <c r="HF195" i="3" s="1"/>
  <c r="HG153" i="3"/>
  <c r="HG195" i="3" s="1"/>
  <c r="HG215" i="3" s="1"/>
  <c r="HH153" i="3"/>
  <c r="HH195" i="3" s="1"/>
  <c r="HH215" i="3" s="1"/>
  <c r="DE154" i="3"/>
  <c r="DE196" i="3" s="1"/>
  <c r="DF154" i="3"/>
  <c r="DF196" i="3" s="1"/>
  <c r="DG154" i="3"/>
  <c r="DG196" i="3" s="1"/>
  <c r="DH154" i="3"/>
  <c r="DH196" i="3" s="1"/>
  <c r="DI154" i="3"/>
  <c r="DI196" i="3" s="1"/>
  <c r="DJ154" i="3"/>
  <c r="DJ196" i="3" s="1"/>
  <c r="DK154" i="3"/>
  <c r="DL154" i="3"/>
  <c r="D49" i="12" s="1"/>
  <c r="DM154" i="3"/>
  <c r="E49" i="12" s="1"/>
  <c r="DN154" i="3"/>
  <c r="DN196" i="3" s="1"/>
  <c r="DO154" i="3"/>
  <c r="DO196" i="3" s="1"/>
  <c r="DP154" i="3"/>
  <c r="DP196" i="3" s="1"/>
  <c r="DQ154" i="3"/>
  <c r="DQ196" i="3" s="1"/>
  <c r="DR154" i="3"/>
  <c r="DR196" i="3" s="1"/>
  <c r="DS154" i="3"/>
  <c r="DS196" i="3" s="1"/>
  <c r="DT154" i="3"/>
  <c r="DT196" i="3" s="1"/>
  <c r="DU154" i="3"/>
  <c r="DU196" i="3" s="1"/>
  <c r="DV154" i="3"/>
  <c r="F49" i="12" s="1"/>
  <c r="DW154" i="3"/>
  <c r="DW196" i="3" s="1"/>
  <c r="DX154" i="3"/>
  <c r="DX196" i="3" s="1"/>
  <c r="DY154" i="3"/>
  <c r="DY196" i="3" s="1"/>
  <c r="DZ154" i="3"/>
  <c r="DZ196" i="3" s="1"/>
  <c r="EA154" i="3"/>
  <c r="EA196" i="3" s="1"/>
  <c r="EB154" i="3"/>
  <c r="EB196" i="3" s="1"/>
  <c r="EC154" i="3"/>
  <c r="EC196" i="3" s="1"/>
  <c r="ED154" i="3"/>
  <c r="ED196" i="3" s="1"/>
  <c r="EE154" i="3"/>
  <c r="G49" i="12" s="1"/>
  <c r="EF154" i="3"/>
  <c r="EF196" i="3" s="1"/>
  <c r="EG154" i="3"/>
  <c r="EG196" i="3" s="1"/>
  <c r="EH154" i="3"/>
  <c r="EH196" i="3" s="1"/>
  <c r="EI154" i="3"/>
  <c r="EI196" i="3" s="1"/>
  <c r="EJ154" i="3"/>
  <c r="EJ196" i="3" s="1"/>
  <c r="EK154" i="3"/>
  <c r="EK196" i="3" s="1"/>
  <c r="EL154" i="3"/>
  <c r="EL196" i="3" s="1"/>
  <c r="EM154" i="3"/>
  <c r="EM196" i="3" s="1"/>
  <c r="EN154" i="3"/>
  <c r="H49" i="12" s="1"/>
  <c r="EO154" i="3"/>
  <c r="EO196" i="3" s="1"/>
  <c r="EP154" i="3"/>
  <c r="EP196" i="3" s="1"/>
  <c r="EQ154" i="3"/>
  <c r="EQ196" i="3" s="1"/>
  <c r="ER154" i="3"/>
  <c r="ER196" i="3" s="1"/>
  <c r="ES154" i="3"/>
  <c r="ES196" i="3" s="1"/>
  <c r="ET154" i="3"/>
  <c r="ET196" i="3" s="1"/>
  <c r="EU154" i="3"/>
  <c r="EU196" i="3" s="1"/>
  <c r="EV154" i="3"/>
  <c r="EV196" i="3" s="1"/>
  <c r="EW154" i="3"/>
  <c r="I49" i="12" s="1"/>
  <c r="EX154" i="3"/>
  <c r="EX196" i="3" s="1"/>
  <c r="EY154" i="3"/>
  <c r="EY196" i="3" s="1"/>
  <c r="EZ154" i="3"/>
  <c r="EZ196" i="3" s="1"/>
  <c r="FA154" i="3"/>
  <c r="FA196" i="3" s="1"/>
  <c r="FB154" i="3"/>
  <c r="FB196" i="3" s="1"/>
  <c r="FC154" i="3"/>
  <c r="FC196" i="3" s="1"/>
  <c r="FD154" i="3"/>
  <c r="FD196" i="3" s="1"/>
  <c r="FE154" i="3"/>
  <c r="FE196" i="3" s="1"/>
  <c r="FF154" i="3"/>
  <c r="J49" i="12" s="1"/>
  <c r="FG154" i="3"/>
  <c r="FG196" i="3" s="1"/>
  <c r="FH154" i="3"/>
  <c r="FH196" i="3" s="1"/>
  <c r="FI154" i="3"/>
  <c r="FI196" i="3" s="1"/>
  <c r="FJ154" i="3"/>
  <c r="FJ196" i="3" s="1"/>
  <c r="FK154" i="3"/>
  <c r="FK196" i="3" s="1"/>
  <c r="FL154" i="3"/>
  <c r="FL196" i="3" s="1"/>
  <c r="FM154" i="3"/>
  <c r="FM196" i="3" s="1"/>
  <c r="FN154" i="3"/>
  <c r="FN196" i="3" s="1"/>
  <c r="FO154" i="3"/>
  <c r="K49" i="12" s="1"/>
  <c r="FP154" i="3"/>
  <c r="FP196" i="3" s="1"/>
  <c r="FQ154" i="3"/>
  <c r="FQ196" i="3" s="1"/>
  <c r="FR154" i="3"/>
  <c r="FR196" i="3" s="1"/>
  <c r="FS154" i="3"/>
  <c r="FS196" i="3" s="1"/>
  <c r="FT154" i="3"/>
  <c r="FT196" i="3" s="1"/>
  <c r="FU154" i="3"/>
  <c r="FU196" i="3" s="1"/>
  <c r="FV154" i="3"/>
  <c r="FV196" i="3" s="1"/>
  <c r="FW154" i="3"/>
  <c r="FW196" i="3" s="1"/>
  <c r="FX154" i="3"/>
  <c r="L49" i="12" s="1"/>
  <c r="FY154" i="3"/>
  <c r="FY196" i="3" s="1"/>
  <c r="FZ154" i="3"/>
  <c r="FZ196" i="3" s="1"/>
  <c r="GA154" i="3"/>
  <c r="GA196" i="3" s="1"/>
  <c r="GB154" i="3"/>
  <c r="GB196" i="3" s="1"/>
  <c r="GC154" i="3"/>
  <c r="GC196" i="3" s="1"/>
  <c r="GD154" i="3"/>
  <c r="GD196" i="3" s="1"/>
  <c r="GE154" i="3"/>
  <c r="GE196" i="3" s="1"/>
  <c r="GF154" i="3"/>
  <c r="GF196" i="3" s="1"/>
  <c r="GG154" i="3"/>
  <c r="M49" i="12" s="1"/>
  <c r="GH154" i="3"/>
  <c r="GH196" i="3" s="1"/>
  <c r="GI154" i="3"/>
  <c r="GI196" i="3" s="1"/>
  <c r="GJ154" i="3"/>
  <c r="GJ196" i="3" s="1"/>
  <c r="GK154" i="3"/>
  <c r="GK196" i="3" s="1"/>
  <c r="GL154" i="3"/>
  <c r="GL196" i="3" s="1"/>
  <c r="GM154" i="3"/>
  <c r="GM196" i="3" s="1"/>
  <c r="GN154" i="3"/>
  <c r="GN196" i="3" s="1"/>
  <c r="GO154" i="3"/>
  <c r="GO196" i="3" s="1"/>
  <c r="GP154" i="3"/>
  <c r="N49" i="12" s="1"/>
  <c r="GQ154" i="3"/>
  <c r="GQ196" i="3" s="1"/>
  <c r="GR154" i="3"/>
  <c r="GR196" i="3" s="1"/>
  <c r="GS154" i="3"/>
  <c r="GS196" i="3" s="1"/>
  <c r="GT154" i="3"/>
  <c r="GT196" i="3" s="1"/>
  <c r="GU154" i="3"/>
  <c r="GU196" i="3" s="1"/>
  <c r="GV154" i="3"/>
  <c r="GV196" i="3" s="1"/>
  <c r="GW154" i="3"/>
  <c r="GW196" i="3" s="1"/>
  <c r="GX154" i="3"/>
  <c r="GX196" i="3" s="1"/>
  <c r="GY154" i="3"/>
  <c r="O49" i="12" s="1"/>
  <c r="GZ154" i="3"/>
  <c r="GZ196" i="3" s="1"/>
  <c r="HA154" i="3"/>
  <c r="HA196" i="3" s="1"/>
  <c r="HB154" i="3"/>
  <c r="HB196" i="3" s="1"/>
  <c r="HC154" i="3"/>
  <c r="HC196" i="3" s="1"/>
  <c r="HD154" i="3"/>
  <c r="HD196" i="3" s="1"/>
  <c r="HE154" i="3"/>
  <c r="HE196" i="3" s="1"/>
  <c r="HF154" i="3"/>
  <c r="HF196" i="3" s="1"/>
  <c r="HG154" i="3"/>
  <c r="HG196" i="3" s="1"/>
  <c r="HH154" i="3"/>
  <c r="HH196" i="3" s="1"/>
  <c r="DE155" i="3"/>
  <c r="DE197" i="3" s="1"/>
  <c r="DF155" i="3"/>
  <c r="DF197" i="3" s="1"/>
  <c r="DG155" i="3"/>
  <c r="DG197" i="3" s="1"/>
  <c r="DH155" i="3"/>
  <c r="DH197" i="3" s="1"/>
  <c r="DI155" i="3"/>
  <c r="DI197" i="3" s="1"/>
  <c r="DJ155" i="3"/>
  <c r="DJ197" i="3" s="1"/>
  <c r="DK155" i="3"/>
  <c r="DL155" i="3"/>
  <c r="D50" i="12" s="1"/>
  <c r="DM155" i="3"/>
  <c r="DN155" i="3"/>
  <c r="DN197" i="3" s="1"/>
  <c r="DO155" i="3"/>
  <c r="DO197" i="3" s="1"/>
  <c r="DP155" i="3"/>
  <c r="DP197" i="3" s="1"/>
  <c r="DQ155" i="3"/>
  <c r="DQ197" i="3" s="1"/>
  <c r="DR155" i="3"/>
  <c r="DR197" i="3" s="1"/>
  <c r="DS155" i="3"/>
  <c r="DS197" i="3" s="1"/>
  <c r="DT155" i="3"/>
  <c r="DT197" i="3" s="1"/>
  <c r="DU155" i="3"/>
  <c r="DU197" i="3" s="1"/>
  <c r="DV155" i="3"/>
  <c r="DW155" i="3"/>
  <c r="DW197" i="3" s="1"/>
  <c r="DX155" i="3"/>
  <c r="DX197" i="3" s="1"/>
  <c r="DY155" i="3"/>
  <c r="DY197" i="3" s="1"/>
  <c r="DZ155" i="3"/>
  <c r="DZ197" i="3" s="1"/>
  <c r="EA155" i="3"/>
  <c r="EA197" i="3" s="1"/>
  <c r="EB155" i="3"/>
  <c r="EB197" i="3" s="1"/>
  <c r="EC155" i="3"/>
  <c r="EC197" i="3" s="1"/>
  <c r="ED155" i="3"/>
  <c r="ED197" i="3" s="1"/>
  <c r="EE155" i="3"/>
  <c r="G50" i="12" s="1"/>
  <c r="EF155" i="3"/>
  <c r="EF197" i="3" s="1"/>
  <c r="EG155" i="3"/>
  <c r="EG197" i="3" s="1"/>
  <c r="EH155" i="3"/>
  <c r="EH197" i="3" s="1"/>
  <c r="EI155" i="3"/>
  <c r="EI197" i="3" s="1"/>
  <c r="EJ155" i="3"/>
  <c r="EJ197" i="3" s="1"/>
  <c r="EK155" i="3"/>
  <c r="EK197" i="3" s="1"/>
  <c r="EL155" i="3"/>
  <c r="EL197" i="3" s="1"/>
  <c r="EM155" i="3"/>
  <c r="EM197" i="3" s="1"/>
  <c r="EN155" i="3"/>
  <c r="H50" i="12" s="1"/>
  <c r="EO155" i="3"/>
  <c r="EO197" i="3" s="1"/>
  <c r="EP155" i="3"/>
  <c r="EP197" i="3" s="1"/>
  <c r="EQ155" i="3"/>
  <c r="EQ197" i="3" s="1"/>
  <c r="ER155" i="3"/>
  <c r="ER197" i="3" s="1"/>
  <c r="ES155" i="3"/>
  <c r="ES197" i="3" s="1"/>
  <c r="ET155" i="3"/>
  <c r="ET197" i="3" s="1"/>
  <c r="EU155" i="3"/>
  <c r="EU197" i="3" s="1"/>
  <c r="EV155" i="3"/>
  <c r="EV197" i="3" s="1"/>
  <c r="EW155" i="3"/>
  <c r="I50" i="12" s="1"/>
  <c r="EX155" i="3"/>
  <c r="EX197" i="3" s="1"/>
  <c r="EY155" i="3"/>
  <c r="EY197" i="3" s="1"/>
  <c r="EZ155" i="3"/>
  <c r="EZ197" i="3" s="1"/>
  <c r="FA155" i="3"/>
  <c r="FA197" i="3" s="1"/>
  <c r="FB155" i="3"/>
  <c r="FB197" i="3" s="1"/>
  <c r="FC155" i="3"/>
  <c r="FC197" i="3" s="1"/>
  <c r="FD155" i="3"/>
  <c r="FD197" i="3" s="1"/>
  <c r="FE155" i="3"/>
  <c r="FE197" i="3" s="1"/>
  <c r="FF155" i="3"/>
  <c r="J50" i="12" s="1"/>
  <c r="FG155" i="3"/>
  <c r="FG197" i="3" s="1"/>
  <c r="FH155" i="3"/>
  <c r="FH197" i="3" s="1"/>
  <c r="FI155" i="3"/>
  <c r="FI197" i="3" s="1"/>
  <c r="FJ155" i="3"/>
  <c r="FJ197" i="3" s="1"/>
  <c r="FK155" i="3"/>
  <c r="FK197" i="3" s="1"/>
  <c r="FL155" i="3"/>
  <c r="FL197" i="3" s="1"/>
  <c r="FM155" i="3"/>
  <c r="FM197" i="3" s="1"/>
  <c r="FN155" i="3"/>
  <c r="FN197" i="3" s="1"/>
  <c r="FO155" i="3"/>
  <c r="K50" i="12" s="1"/>
  <c r="FP155" i="3"/>
  <c r="FP197" i="3" s="1"/>
  <c r="FQ155" i="3"/>
  <c r="FQ197" i="3" s="1"/>
  <c r="FR155" i="3"/>
  <c r="FR197" i="3" s="1"/>
  <c r="FS155" i="3"/>
  <c r="FS197" i="3" s="1"/>
  <c r="FT155" i="3"/>
  <c r="FT197" i="3" s="1"/>
  <c r="FU155" i="3"/>
  <c r="FU197" i="3" s="1"/>
  <c r="FV155" i="3"/>
  <c r="FV197" i="3" s="1"/>
  <c r="FW155" i="3"/>
  <c r="FW197" i="3" s="1"/>
  <c r="FX155" i="3"/>
  <c r="L50" i="12" s="1"/>
  <c r="FY155" i="3"/>
  <c r="FY197" i="3" s="1"/>
  <c r="FZ155" i="3"/>
  <c r="FZ197" i="3" s="1"/>
  <c r="GA155" i="3"/>
  <c r="GA197" i="3" s="1"/>
  <c r="GB155" i="3"/>
  <c r="GB197" i="3" s="1"/>
  <c r="GC155" i="3"/>
  <c r="GC197" i="3" s="1"/>
  <c r="GD155" i="3"/>
  <c r="GD197" i="3" s="1"/>
  <c r="GE155" i="3"/>
  <c r="GE197" i="3" s="1"/>
  <c r="GF155" i="3"/>
  <c r="GF197" i="3" s="1"/>
  <c r="GG155" i="3"/>
  <c r="GH155" i="3"/>
  <c r="GH197" i="3" s="1"/>
  <c r="GI155" i="3"/>
  <c r="GI197" i="3" s="1"/>
  <c r="GJ155" i="3"/>
  <c r="GJ197" i="3" s="1"/>
  <c r="GK155" i="3"/>
  <c r="GK197" i="3" s="1"/>
  <c r="GL155" i="3"/>
  <c r="GL197" i="3" s="1"/>
  <c r="GM155" i="3"/>
  <c r="GM197" i="3" s="1"/>
  <c r="GN155" i="3"/>
  <c r="GN197" i="3" s="1"/>
  <c r="GO155" i="3"/>
  <c r="GO197" i="3" s="1"/>
  <c r="GP155" i="3"/>
  <c r="GQ155" i="3"/>
  <c r="GQ197" i="3" s="1"/>
  <c r="GR155" i="3"/>
  <c r="GR197" i="3" s="1"/>
  <c r="GS155" i="3"/>
  <c r="GS197" i="3" s="1"/>
  <c r="GT155" i="3"/>
  <c r="GT197" i="3" s="1"/>
  <c r="GU155" i="3"/>
  <c r="GU197" i="3" s="1"/>
  <c r="GV155" i="3"/>
  <c r="GV197" i="3" s="1"/>
  <c r="GW155" i="3"/>
  <c r="GW197" i="3" s="1"/>
  <c r="GX155" i="3"/>
  <c r="GX197" i="3" s="1"/>
  <c r="GY155" i="3"/>
  <c r="O50" i="12" s="1"/>
  <c r="GZ155" i="3"/>
  <c r="GZ197" i="3" s="1"/>
  <c r="HA155" i="3"/>
  <c r="HA197" i="3" s="1"/>
  <c r="HB155" i="3"/>
  <c r="HB197" i="3" s="1"/>
  <c r="HC155" i="3"/>
  <c r="HC197" i="3" s="1"/>
  <c r="HD155" i="3"/>
  <c r="HD197" i="3" s="1"/>
  <c r="HE155" i="3"/>
  <c r="HE197" i="3" s="1"/>
  <c r="HF155" i="3"/>
  <c r="HF197" i="3" s="1"/>
  <c r="HG155" i="3"/>
  <c r="HG197" i="3" s="1"/>
  <c r="HH155" i="3"/>
  <c r="HH197" i="3" s="1"/>
  <c r="DE156" i="3"/>
  <c r="DE198" i="3" s="1"/>
  <c r="DF156" i="3"/>
  <c r="DF198" i="3" s="1"/>
  <c r="DG156" i="3"/>
  <c r="DG198" i="3" s="1"/>
  <c r="DH156" i="3"/>
  <c r="DH198" i="3" s="1"/>
  <c r="DI156" i="3"/>
  <c r="DI198" i="3" s="1"/>
  <c r="DJ156" i="3"/>
  <c r="DJ198" i="3" s="1"/>
  <c r="DK156" i="3"/>
  <c r="DL156" i="3"/>
  <c r="D51" i="12" s="1"/>
  <c r="DM156" i="3"/>
  <c r="E51" i="12" s="1"/>
  <c r="DN156" i="3"/>
  <c r="DN198" i="3" s="1"/>
  <c r="DO156" i="3"/>
  <c r="DO198" i="3" s="1"/>
  <c r="DP156" i="3"/>
  <c r="DP198" i="3" s="1"/>
  <c r="DQ156" i="3"/>
  <c r="DQ198" i="3" s="1"/>
  <c r="DR156" i="3"/>
  <c r="DR198" i="3" s="1"/>
  <c r="DS156" i="3"/>
  <c r="DS198" i="3" s="1"/>
  <c r="DT156" i="3"/>
  <c r="DT198" i="3" s="1"/>
  <c r="DU156" i="3"/>
  <c r="DU198" i="3" s="1"/>
  <c r="DV156" i="3"/>
  <c r="F51" i="12" s="1"/>
  <c r="DW156" i="3"/>
  <c r="DW198" i="3" s="1"/>
  <c r="DX156" i="3"/>
  <c r="DX198" i="3" s="1"/>
  <c r="DY156" i="3"/>
  <c r="DY198" i="3" s="1"/>
  <c r="DZ156" i="3"/>
  <c r="DZ198" i="3" s="1"/>
  <c r="EA156" i="3"/>
  <c r="EA198" i="3" s="1"/>
  <c r="EB156" i="3"/>
  <c r="EB198" i="3" s="1"/>
  <c r="EC156" i="3"/>
  <c r="EC198" i="3" s="1"/>
  <c r="ED156" i="3"/>
  <c r="ED198" i="3" s="1"/>
  <c r="EE156" i="3"/>
  <c r="G51" i="12" s="1"/>
  <c r="EF156" i="3"/>
  <c r="EF198" i="3" s="1"/>
  <c r="EG156" i="3"/>
  <c r="EG198" i="3" s="1"/>
  <c r="EH156" i="3"/>
  <c r="EH198" i="3" s="1"/>
  <c r="EI156" i="3"/>
  <c r="EI198" i="3" s="1"/>
  <c r="EJ156" i="3"/>
  <c r="EJ198" i="3" s="1"/>
  <c r="EK156" i="3"/>
  <c r="EK198" i="3" s="1"/>
  <c r="EL156" i="3"/>
  <c r="EL198" i="3" s="1"/>
  <c r="EM156" i="3"/>
  <c r="EM198" i="3" s="1"/>
  <c r="EN156" i="3"/>
  <c r="H51" i="12" s="1"/>
  <c r="EO156" i="3"/>
  <c r="EO198" i="3" s="1"/>
  <c r="EP156" i="3"/>
  <c r="EP198" i="3" s="1"/>
  <c r="EQ156" i="3"/>
  <c r="EQ198" i="3" s="1"/>
  <c r="ER156" i="3"/>
  <c r="ER198" i="3" s="1"/>
  <c r="ES156" i="3"/>
  <c r="ES198" i="3" s="1"/>
  <c r="ET156" i="3"/>
  <c r="ET198" i="3" s="1"/>
  <c r="EU156" i="3"/>
  <c r="EU198" i="3" s="1"/>
  <c r="EV156" i="3"/>
  <c r="EV198" i="3" s="1"/>
  <c r="EW156" i="3"/>
  <c r="I51" i="12" s="1"/>
  <c r="EX156" i="3"/>
  <c r="EX198" i="3" s="1"/>
  <c r="EY156" i="3"/>
  <c r="EY198" i="3" s="1"/>
  <c r="EZ156" i="3"/>
  <c r="EZ198" i="3" s="1"/>
  <c r="FA156" i="3"/>
  <c r="FA198" i="3" s="1"/>
  <c r="FB156" i="3"/>
  <c r="FB198" i="3" s="1"/>
  <c r="FC156" i="3"/>
  <c r="FC198" i="3" s="1"/>
  <c r="FD156" i="3"/>
  <c r="FD198" i="3" s="1"/>
  <c r="FE156" i="3"/>
  <c r="FE198" i="3" s="1"/>
  <c r="FF156" i="3"/>
  <c r="J51" i="12" s="1"/>
  <c r="FG156" i="3"/>
  <c r="FG198" i="3" s="1"/>
  <c r="FH156" i="3"/>
  <c r="FH198" i="3" s="1"/>
  <c r="FI156" i="3"/>
  <c r="FI198" i="3" s="1"/>
  <c r="FJ156" i="3"/>
  <c r="FJ198" i="3" s="1"/>
  <c r="FK156" i="3"/>
  <c r="FK198" i="3" s="1"/>
  <c r="FL156" i="3"/>
  <c r="FL198" i="3" s="1"/>
  <c r="FM156" i="3"/>
  <c r="FM198" i="3" s="1"/>
  <c r="FN156" i="3"/>
  <c r="FN198" i="3" s="1"/>
  <c r="FO156" i="3"/>
  <c r="K51" i="12" s="1"/>
  <c r="FP156" i="3"/>
  <c r="FP198" i="3" s="1"/>
  <c r="FQ156" i="3"/>
  <c r="FQ198" i="3" s="1"/>
  <c r="FR156" i="3"/>
  <c r="FR198" i="3" s="1"/>
  <c r="FS156" i="3"/>
  <c r="FS198" i="3" s="1"/>
  <c r="FT156" i="3"/>
  <c r="FT198" i="3" s="1"/>
  <c r="FU156" i="3"/>
  <c r="FU198" i="3" s="1"/>
  <c r="FV156" i="3"/>
  <c r="FV198" i="3" s="1"/>
  <c r="FW156" i="3"/>
  <c r="FW198" i="3" s="1"/>
  <c r="FX156" i="3"/>
  <c r="L51" i="12" s="1"/>
  <c r="FY156" i="3"/>
  <c r="FY198" i="3" s="1"/>
  <c r="FZ156" i="3"/>
  <c r="FZ198" i="3" s="1"/>
  <c r="GA156" i="3"/>
  <c r="GA198" i="3" s="1"/>
  <c r="GB156" i="3"/>
  <c r="GB198" i="3" s="1"/>
  <c r="GC156" i="3"/>
  <c r="GC198" i="3" s="1"/>
  <c r="GD156" i="3"/>
  <c r="GD198" i="3" s="1"/>
  <c r="GE156" i="3"/>
  <c r="GE198" i="3" s="1"/>
  <c r="GF156" i="3"/>
  <c r="GF198" i="3" s="1"/>
  <c r="GG156" i="3"/>
  <c r="M51" i="12" s="1"/>
  <c r="GH156" i="3"/>
  <c r="GH198" i="3" s="1"/>
  <c r="GI156" i="3"/>
  <c r="GI198" i="3" s="1"/>
  <c r="GJ156" i="3"/>
  <c r="GJ198" i="3" s="1"/>
  <c r="GK156" i="3"/>
  <c r="GK198" i="3" s="1"/>
  <c r="GL156" i="3"/>
  <c r="GL198" i="3" s="1"/>
  <c r="GM156" i="3"/>
  <c r="GM198" i="3" s="1"/>
  <c r="GN156" i="3"/>
  <c r="GN198" i="3" s="1"/>
  <c r="GO156" i="3"/>
  <c r="GO198" i="3" s="1"/>
  <c r="GP156" i="3"/>
  <c r="N51" i="12" s="1"/>
  <c r="GQ156" i="3"/>
  <c r="GQ198" i="3" s="1"/>
  <c r="GR156" i="3"/>
  <c r="GR198" i="3" s="1"/>
  <c r="GS156" i="3"/>
  <c r="GS198" i="3" s="1"/>
  <c r="GT156" i="3"/>
  <c r="GT198" i="3" s="1"/>
  <c r="GU156" i="3"/>
  <c r="GU198" i="3" s="1"/>
  <c r="GV156" i="3"/>
  <c r="GV198" i="3" s="1"/>
  <c r="GW156" i="3"/>
  <c r="GW198" i="3" s="1"/>
  <c r="GX156" i="3"/>
  <c r="GX198" i="3" s="1"/>
  <c r="GY156" i="3"/>
  <c r="O51" i="12" s="1"/>
  <c r="GZ156" i="3"/>
  <c r="GZ198" i="3" s="1"/>
  <c r="HA156" i="3"/>
  <c r="HA198" i="3" s="1"/>
  <c r="HB156" i="3"/>
  <c r="HB198" i="3" s="1"/>
  <c r="HC156" i="3"/>
  <c r="HC198" i="3" s="1"/>
  <c r="HD156" i="3"/>
  <c r="HD198" i="3" s="1"/>
  <c r="HE156" i="3"/>
  <c r="HE198" i="3" s="1"/>
  <c r="HF156" i="3"/>
  <c r="HF198" i="3" s="1"/>
  <c r="HG156" i="3"/>
  <c r="HG198" i="3" s="1"/>
  <c r="HH156" i="3"/>
  <c r="HH198" i="3" s="1"/>
  <c r="DE157" i="3"/>
  <c r="DE199" i="3" s="1"/>
  <c r="DE219" i="3" s="1"/>
  <c r="DF157" i="3"/>
  <c r="DF199" i="3" s="1"/>
  <c r="DF219" i="3" s="1"/>
  <c r="DG157" i="3"/>
  <c r="DG199" i="3" s="1"/>
  <c r="DG219" i="3" s="1"/>
  <c r="DH157" i="3"/>
  <c r="DH199" i="3" s="1"/>
  <c r="DH219" i="3" s="1"/>
  <c r="DI157" i="3"/>
  <c r="DI199" i="3" s="1"/>
  <c r="DI219" i="3" s="1"/>
  <c r="DJ157" i="3"/>
  <c r="DJ199" i="3" s="1"/>
  <c r="DJ219" i="3" s="1"/>
  <c r="DK157" i="3"/>
  <c r="DL157" i="3"/>
  <c r="D52" i="12" s="1"/>
  <c r="DM157" i="3"/>
  <c r="DN157" i="3"/>
  <c r="DN199" i="3" s="1"/>
  <c r="DN219" i="3" s="1"/>
  <c r="DO157" i="3"/>
  <c r="DO199" i="3" s="1"/>
  <c r="DO219" i="3" s="1"/>
  <c r="DP157" i="3"/>
  <c r="DP199" i="3" s="1"/>
  <c r="DP219" i="3" s="1"/>
  <c r="DQ157" i="3"/>
  <c r="DQ199" i="3" s="1"/>
  <c r="DQ219" i="3" s="1"/>
  <c r="DR157" i="3"/>
  <c r="DR199" i="3" s="1"/>
  <c r="DR219" i="3" s="1"/>
  <c r="DS157" i="3"/>
  <c r="DS199" i="3" s="1"/>
  <c r="DS219" i="3" s="1"/>
  <c r="DT157" i="3"/>
  <c r="DT199" i="3" s="1"/>
  <c r="DT219" i="3" s="1"/>
  <c r="DU157" i="3"/>
  <c r="DU199" i="3" s="1"/>
  <c r="DU219" i="3" s="1"/>
  <c r="DV157" i="3"/>
  <c r="DW157" i="3"/>
  <c r="DW199" i="3" s="1"/>
  <c r="DW219" i="3" s="1"/>
  <c r="DX157" i="3"/>
  <c r="DX199" i="3" s="1"/>
  <c r="DX219" i="3" s="1"/>
  <c r="DY157" i="3"/>
  <c r="DY199" i="3" s="1"/>
  <c r="DY219" i="3" s="1"/>
  <c r="DZ157" i="3"/>
  <c r="DZ199" i="3" s="1"/>
  <c r="DZ219" i="3" s="1"/>
  <c r="EA157" i="3"/>
  <c r="EA199" i="3" s="1"/>
  <c r="EA219" i="3" s="1"/>
  <c r="EB157" i="3"/>
  <c r="EB199" i="3" s="1"/>
  <c r="EB219" i="3" s="1"/>
  <c r="EC157" i="3"/>
  <c r="EC199" i="3" s="1"/>
  <c r="EC219" i="3" s="1"/>
  <c r="ED157" i="3"/>
  <c r="ED199" i="3" s="1"/>
  <c r="ED219" i="3" s="1"/>
  <c r="EE157" i="3"/>
  <c r="G52" i="12" s="1"/>
  <c r="EF157" i="3"/>
  <c r="EF199" i="3" s="1"/>
  <c r="EF219" i="3" s="1"/>
  <c r="EG157" i="3"/>
  <c r="EG199" i="3" s="1"/>
  <c r="EG219" i="3" s="1"/>
  <c r="EH157" i="3"/>
  <c r="EH199" i="3" s="1"/>
  <c r="EH219" i="3" s="1"/>
  <c r="EI157" i="3"/>
  <c r="EI199" i="3" s="1"/>
  <c r="EI219" i="3" s="1"/>
  <c r="EJ157" i="3"/>
  <c r="EJ199" i="3" s="1"/>
  <c r="EJ219" i="3" s="1"/>
  <c r="EK157" i="3"/>
  <c r="EK199" i="3" s="1"/>
  <c r="EK219" i="3" s="1"/>
  <c r="EL157" i="3"/>
  <c r="EL199" i="3" s="1"/>
  <c r="EL219" i="3" s="1"/>
  <c r="EM157" i="3"/>
  <c r="EM199" i="3" s="1"/>
  <c r="EM219" i="3" s="1"/>
  <c r="EN157" i="3"/>
  <c r="H52" i="12" s="1"/>
  <c r="EO157" i="3"/>
  <c r="EO199" i="3" s="1"/>
  <c r="EO219" i="3" s="1"/>
  <c r="EP157" i="3"/>
  <c r="EP199" i="3" s="1"/>
  <c r="EP219" i="3" s="1"/>
  <c r="EQ157" i="3"/>
  <c r="EQ199" i="3" s="1"/>
  <c r="EQ219" i="3" s="1"/>
  <c r="ER157" i="3"/>
  <c r="ER199" i="3" s="1"/>
  <c r="ER219" i="3" s="1"/>
  <c r="ES157" i="3"/>
  <c r="ES199" i="3" s="1"/>
  <c r="ES219" i="3" s="1"/>
  <c r="ET157" i="3"/>
  <c r="ET199" i="3" s="1"/>
  <c r="ET219" i="3" s="1"/>
  <c r="EU157" i="3"/>
  <c r="EU199" i="3" s="1"/>
  <c r="EU219" i="3" s="1"/>
  <c r="EV157" i="3"/>
  <c r="EV199" i="3" s="1"/>
  <c r="EV219" i="3" s="1"/>
  <c r="EW157" i="3"/>
  <c r="I52" i="12" s="1"/>
  <c r="EX157" i="3"/>
  <c r="EX199" i="3" s="1"/>
  <c r="EX219" i="3" s="1"/>
  <c r="EY157" i="3"/>
  <c r="EY199" i="3" s="1"/>
  <c r="EY219" i="3" s="1"/>
  <c r="EZ157" i="3"/>
  <c r="EZ199" i="3" s="1"/>
  <c r="EZ219" i="3" s="1"/>
  <c r="FA157" i="3"/>
  <c r="FA199" i="3" s="1"/>
  <c r="FA219" i="3" s="1"/>
  <c r="FB157" i="3"/>
  <c r="FB199" i="3" s="1"/>
  <c r="FB219" i="3" s="1"/>
  <c r="FC157" i="3"/>
  <c r="FC199" i="3" s="1"/>
  <c r="FC219" i="3" s="1"/>
  <c r="FD157" i="3"/>
  <c r="FD199" i="3" s="1"/>
  <c r="FD219" i="3" s="1"/>
  <c r="FE157" i="3"/>
  <c r="FE199" i="3" s="1"/>
  <c r="FE219" i="3" s="1"/>
  <c r="FF157" i="3"/>
  <c r="J52" i="12" s="1"/>
  <c r="FG157" i="3"/>
  <c r="FG199" i="3" s="1"/>
  <c r="FG219" i="3" s="1"/>
  <c r="FH157" i="3"/>
  <c r="FH199" i="3" s="1"/>
  <c r="FH219" i="3" s="1"/>
  <c r="FI157" i="3"/>
  <c r="FI199" i="3" s="1"/>
  <c r="FI219" i="3" s="1"/>
  <c r="FJ157" i="3"/>
  <c r="FJ199" i="3" s="1"/>
  <c r="FJ219" i="3" s="1"/>
  <c r="FK157" i="3"/>
  <c r="FK199" i="3" s="1"/>
  <c r="FK219" i="3" s="1"/>
  <c r="FL157" i="3"/>
  <c r="FL199" i="3" s="1"/>
  <c r="FL219" i="3" s="1"/>
  <c r="FM157" i="3"/>
  <c r="FM199" i="3" s="1"/>
  <c r="FM219" i="3" s="1"/>
  <c r="FN157" i="3"/>
  <c r="FN199" i="3" s="1"/>
  <c r="FN219" i="3" s="1"/>
  <c r="FO157" i="3"/>
  <c r="K52" i="12" s="1"/>
  <c r="FP157" i="3"/>
  <c r="FP199" i="3" s="1"/>
  <c r="FP219" i="3" s="1"/>
  <c r="FQ157" i="3"/>
  <c r="FQ199" i="3" s="1"/>
  <c r="FQ219" i="3" s="1"/>
  <c r="FR157" i="3"/>
  <c r="FR199" i="3" s="1"/>
  <c r="FR219" i="3" s="1"/>
  <c r="FS157" i="3"/>
  <c r="FS199" i="3" s="1"/>
  <c r="FS219" i="3" s="1"/>
  <c r="FT157" i="3"/>
  <c r="FT199" i="3" s="1"/>
  <c r="FT219" i="3" s="1"/>
  <c r="FU157" i="3"/>
  <c r="FU199" i="3" s="1"/>
  <c r="FU219" i="3" s="1"/>
  <c r="FV157" i="3"/>
  <c r="FV199" i="3" s="1"/>
  <c r="FV219" i="3" s="1"/>
  <c r="FW157" i="3"/>
  <c r="FW199" i="3" s="1"/>
  <c r="FW219" i="3" s="1"/>
  <c r="FX157" i="3"/>
  <c r="L52" i="12" s="1"/>
  <c r="FY157" i="3"/>
  <c r="FY199" i="3" s="1"/>
  <c r="FY219" i="3" s="1"/>
  <c r="FZ157" i="3"/>
  <c r="FZ199" i="3" s="1"/>
  <c r="FZ219" i="3" s="1"/>
  <c r="GA157" i="3"/>
  <c r="GA199" i="3" s="1"/>
  <c r="GA219" i="3" s="1"/>
  <c r="GB157" i="3"/>
  <c r="GB199" i="3" s="1"/>
  <c r="GB219" i="3" s="1"/>
  <c r="GC157" i="3"/>
  <c r="GC199" i="3" s="1"/>
  <c r="GC219" i="3" s="1"/>
  <c r="GD157" i="3"/>
  <c r="GD199" i="3" s="1"/>
  <c r="GD219" i="3" s="1"/>
  <c r="GE157" i="3"/>
  <c r="GE199" i="3" s="1"/>
  <c r="GE219" i="3" s="1"/>
  <c r="GF157" i="3"/>
  <c r="GF199" i="3" s="1"/>
  <c r="GF219" i="3" s="1"/>
  <c r="GG157" i="3"/>
  <c r="GH157" i="3"/>
  <c r="GH199" i="3" s="1"/>
  <c r="GH219" i="3" s="1"/>
  <c r="GI157" i="3"/>
  <c r="GI199" i="3" s="1"/>
  <c r="GI219" i="3" s="1"/>
  <c r="GJ157" i="3"/>
  <c r="GJ199" i="3" s="1"/>
  <c r="GJ219" i="3" s="1"/>
  <c r="GK157" i="3"/>
  <c r="GK199" i="3" s="1"/>
  <c r="GK219" i="3" s="1"/>
  <c r="GL157" i="3"/>
  <c r="GL199" i="3" s="1"/>
  <c r="GL219" i="3" s="1"/>
  <c r="GM157" i="3"/>
  <c r="GM199" i="3" s="1"/>
  <c r="GM219" i="3" s="1"/>
  <c r="GN157" i="3"/>
  <c r="GN199" i="3" s="1"/>
  <c r="GN219" i="3" s="1"/>
  <c r="GO157" i="3"/>
  <c r="GO199" i="3" s="1"/>
  <c r="GO219" i="3" s="1"/>
  <c r="GP157" i="3"/>
  <c r="GQ157" i="3"/>
  <c r="GQ199" i="3" s="1"/>
  <c r="GQ219" i="3" s="1"/>
  <c r="GR157" i="3"/>
  <c r="GR199" i="3" s="1"/>
  <c r="GR219" i="3" s="1"/>
  <c r="GS157" i="3"/>
  <c r="GS199" i="3" s="1"/>
  <c r="GS219" i="3" s="1"/>
  <c r="GT157" i="3"/>
  <c r="GT199" i="3" s="1"/>
  <c r="GT219" i="3" s="1"/>
  <c r="GU157" i="3"/>
  <c r="GU199" i="3" s="1"/>
  <c r="GU219" i="3" s="1"/>
  <c r="GV157" i="3"/>
  <c r="GV199" i="3" s="1"/>
  <c r="GV219" i="3" s="1"/>
  <c r="GW157" i="3"/>
  <c r="GW199" i="3" s="1"/>
  <c r="GW219" i="3" s="1"/>
  <c r="GX157" i="3"/>
  <c r="GX199" i="3" s="1"/>
  <c r="GX219" i="3" s="1"/>
  <c r="GY157" i="3"/>
  <c r="O52" i="12" s="1"/>
  <c r="GZ157" i="3"/>
  <c r="GZ199" i="3" s="1"/>
  <c r="GZ219" i="3" s="1"/>
  <c r="HA157" i="3"/>
  <c r="HA199" i="3" s="1"/>
  <c r="HA219" i="3" s="1"/>
  <c r="HB157" i="3"/>
  <c r="HB199" i="3" s="1"/>
  <c r="HB219" i="3" s="1"/>
  <c r="HC157" i="3"/>
  <c r="HC199" i="3" s="1"/>
  <c r="HC219" i="3" s="1"/>
  <c r="HD157" i="3"/>
  <c r="HD199" i="3" s="1"/>
  <c r="HD219" i="3" s="1"/>
  <c r="HE157" i="3"/>
  <c r="HE199" i="3" s="1"/>
  <c r="HE219" i="3" s="1"/>
  <c r="HF157" i="3"/>
  <c r="HF199" i="3" s="1"/>
  <c r="HF219" i="3" s="1"/>
  <c r="HG157" i="3"/>
  <c r="HG199" i="3" s="1"/>
  <c r="HG219" i="3" s="1"/>
  <c r="HH157" i="3"/>
  <c r="HH199" i="3" s="1"/>
  <c r="HH219" i="3" s="1"/>
  <c r="DE158" i="3"/>
  <c r="DE200" i="3" s="1"/>
  <c r="DF158" i="3"/>
  <c r="DF200" i="3" s="1"/>
  <c r="DG158" i="3"/>
  <c r="DG200" i="3" s="1"/>
  <c r="DH158" i="3"/>
  <c r="DH200" i="3" s="1"/>
  <c r="DI158" i="3"/>
  <c r="DI200" i="3" s="1"/>
  <c r="DJ158" i="3"/>
  <c r="DJ200" i="3" s="1"/>
  <c r="DK158" i="3"/>
  <c r="DL158" i="3"/>
  <c r="D53" i="12" s="1"/>
  <c r="DM158" i="3"/>
  <c r="E53" i="12" s="1"/>
  <c r="DN158" i="3"/>
  <c r="DN200" i="3" s="1"/>
  <c r="DO158" i="3"/>
  <c r="DO200" i="3" s="1"/>
  <c r="DP158" i="3"/>
  <c r="DP200" i="3" s="1"/>
  <c r="DQ158" i="3"/>
  <c r="DQ200" i="3" s="1"/>
  <c r="DR158" i="3"/>
  <c r="DR200" i="3" s="1"/>
  <c r="DS158" i="3"/>
  <c r="DS200" i="3" s="1"/>
  <c r="DT158" i="3"/>
  <c r="DT200" i="3" s="1"/>
  <c r="DU158" i="3"/>
  <c r="DU200" i="3" s="1"/>
  <c r="DV158" i="3"/>
  <c r="F53" i="12" s="1"/>
  <c r="DW158" i="3"/>
  <c r="DW200" i="3" s="1"/>
  <c r="DX158" i="3"/>
  <c r="DX200" i="3" s="1"/>
  <c r="DY158" i="3"/>
  <c r="DY200" i="3" s="1"/>
  <c r="DZ158" i="3"/>
  <c r="DZ200" i="3" s="1"/>
  <c r="EA158" i="3"/>
  <c r="EA200" i="3" s="1"/>
  <c r="EB158" i="3"/>
  <c r="EB200" i="3" s="1"/>
  <c r="EC158" i="3"/>
  <c r="EC200" i="3" s="1"/>
  <c r="ED158" i="3"/>
  <c r="ED200" i="3" s="1"/>
  <c r="EE158" i="3"/>
  <c r="G53" i="12" s="1"/>
  <c r="EF158" i="3"/>
  <c r="EF200" i="3" s="1"/>
  <c r="EG158" i="3"/>
  <c r="EG200" i="3" s="1"/>
  <c r="EH158" i="3"/>
  <c r="EH200" i="3" s="1"/>
  <c r="EI158" i="3"/>
  <c r="EI200" i="3" s="1"/>
  <c r="EJ158" i="3"/>
  <c r="EJ200" i="3" s="1"/>
  <c r="EK158" i="3"/>
  <c r="EK200" i="3" s="1"/>
  <c r="EL158" i="3"/>
  <c r="EL200" i="3" s="1"/>
  <c r="EM158" i="3"/>
  <c r="EM200" i="3" s="1"/>
  <c r="EN158" i="3"/>
  <c r="H53" i="12" s="1"/>
  <c r="EO158" i="3"/>
  <c r="EO200" i="3" s="1"/>
  <c r="EP158" i="3"/>
  <c r="EP200" i="3" s="1"/>
  <c r="EQ158" i="3"/>
  <c r="EQ200" i="3" s="1"/>
  <c r="ER158" i="3"/>
  <c r="ER200" i="3" s="1"/>
  <c r="ES158" i="3"/>
  <c r="ES200" i="3" s="1"/>
  <c r="ET158" i="3"/>
  <c r="ET200" i="3" s="1"/>
  <c r="EU158" i="3"/>
  <c r="EU200" i="3" s="1"/>
  <c r="EV158" i="3"/>
  <c r="EV200" i="3" s="1"/>
  <c r="EW158" i="3"/>
  <c r="I53" i="12" s="1"/>
  <c r="EX158" i="3"/>
  <c r="EX200" i="3" s="1"/>
  <c r="EY158" i="3"/>
  <c r="EY200" i="3" s="1"/>
  <c r="EZ158" i="3"/>
  <c r="EZ200" i="3" s="1"/>
  <c r="FA158" i="3"/>
  <c r="FA200" i="3" s="1"/>
  <c r="FB158" i="3"/>
  <c r="FB200" i="3" s="1"/>
  <c r="FC158" i="3"/>
  <c r="FC200" i="3" s="1"/>
  <c r="FD158" i="3"/>
  <c r="FD200" i="3" s="1"/>
  <c r="FE158" i="3"/>
  <c r="FE200" i="3" s="1"/>
  <c r="FF158" i="3"/>
  <c r="J53" i="12" s="1"/>
  <c r="FG158" i="3"/>
  <c r="FG200" i="3" s="1"/>
  <c r="FH158" i="3"/>
  <c r="FH200" i="3" s="1"/>
  <c r="FI158" i="3"/>
  <c r="FI200" i="3" s="1"/>
  <c r="FJ158" i="3"/>
  <c r="FJ200" i="3" s="1"/>
  <c r="FK158" i="3"/>
  <c r="FK200" i="3" s="1"/>
  <c r="FL158" i="3"/>
  <c r="FL200" i="3" s="1"/>
  <c r="FM158" i="3"/>
  <c r="FM200" i="3" s="1"/>
  <c r="FN158" i="3"/>
  <c r="FN200" i="3" s="1"/>
  <c r="FO158" i="3"/>
  <c r="K53" i="12" s="1"/>
  <c r="FP158" i="3"/>
  <c r="FP200" i="3" s="1"/>
  <c r="FQ158" i="3"/>
  <c r="FQ200" i="3" s="1"/>
  <c r="FR158" i="3"/>
  <c r="FR200" i="3" s="1"/>
  <c r="FS158" i="3"/>
  <c r="FS200" i="3" s="1"/>
  <c r="FT158" i="3"/>
  <c r="FT200" i="3" s="1"/>
  <c r="FU158" i="3"/>
  <c r="FU200" i="3" s="1"/>
  <c r="FV158" i="3"/>
  <c r="FV200" i="3" s="1"/>
  <c r="FW158" i="3"/>
  <c r="FW200" i="3" s="1"/>
  <c r="FX158" i="3"/>
  <c r="L53" i="12" s="1"/>
  <c r="FY158" i="3"/>
  <c r="FY200" i="3" s="1"/>
  <c r="FZ158" i="3"/>
  <c r="FZ200" i="3" s="1"/>
  <c r="GA158" i="3"/>
  <c r="GA200" i="3" s="1"/>
  <c r="GB158" i="3"/>
  <c r="GB200" i="3" s="1"/>
  <c r="GC158" i="3"/>
  <c r="GC200" i="3" s="1"/>
  <c r="GD158" i="3"/>
  <c r="GD200" i="3" s="1"/>
  <c r="GE158" i="3"/>
  <c r="GE200" i="3" s="1"/>
  <c r="GF158" i="3"/>
  <c r="GF200" i="3" s="1"/>
  <c r="GG158" i="3"/>
  <c r="M53" i="12" s="1"/>
  <c r="GH158" i="3"/>
  <c r="GH200" i="3" s="1"/>
  <c r="GI158" i="3"/>
  <c r="GI200" i="3" s="1"/>
  <c r="GJ158" i="3"/>
  <c r="GJ200" i="3" s="1"/>
  <c r="GK158" i="3"/>
  <c r="GK200" i="3" s="1"/>
  <c r="GL158" i="3"/>
  <c r="GL200" i="3" s="1"/>
  <c r="GM158" i="3"/>
  <c r="GM200" i="3" s="1"/>
  <c r="GN158" i="3"/>
  <c r="GN200" i="3" s="1"/>
  <c r="GO158" i="3"/>
  <c r="GO200" i="3" s="1"/>
  <c r="GP158" i="3"/>
  <c r="N53" i="12" s="1"/>
  <c r="GQ158" i="3"/>
  <c r="GQ200" i="3" s="1"/>
  <c r="GR158" i="3"/>
  <c r="GR200" i="3" s="1"/>
  <c r="GS158" i="3"/>
  <c r="GS200" i="3" s="1"/>
  <c r="GT158" i="3"/>
  <c r="GT200" i="3" s="1"/>
  <c r="GU158" i="3"/>
  <c r="GU200" i="3" s="1"/>
  <c r="GV158" i="3"/>
  <c r="GV200" i="3" s="1"/>
  <c r="GW158" i="3"/>
  <c r="GW200" i="3" s="1"/>
  <c r="GX158" i="3"/>
  <c r="GX200" i="3" s="1"/>
  <c r="GY158" i="3"/>
  <c r="O53" i="12" s="1"/>
  <c r="GZ158" i="3"/>
  <c r="GZ200" i="3" s="1"/>
  <c r="HA158" i="3"/>
  <c r="HA200" i="3" s="1"/>
  <c r="HB158" i="3"/>
  <c r="HB200" i="3" s="1"/>
  <c r="HC158" i="3"/>
  <c r="HC200" i="3" s="1"/>
  <c r="HD158" i="3"/>
  <c r="HD200" i="3" s="1"/>
  <c r="HE158" i="3"/>
  <c r="HE200" i="3" s="1"/>
  <c r="HF158" i="3"/>
  <c r="HF200" i="3" s="1"/>
  <c r="HG158" i="3"/>
  <c r="HG200" i="3" s="1"/>
  <c r="HH158" i="3"/>
  <c r="HH200" i="3" s="1"/>
  <c r="DE159" i="3"/>
  <c r="DE201" i="3" s="1"/>
  <c r="DF159" i="3"/>
  <c r="DF201" i="3" s="1"/>
  <c r="DG159" i="3"/>
  <c r="DG201" i="3" s="1"/>
  <c r="DH159" i="3"/>
  <c r="DH201" i="3" s="1"/>
  <c r="DI159" i="3"/>
  <c r="DI201" i="3" s="1"/>
  <c r="DJ159" i="3"/>
  <c r="DJ201" i="3" s="1"/>
  <c r="DK159" i="3"/>
  <c r="DL159" i="3"/>
  <c r="D54" i="12" s="1"/>
  <c r="DM159" i="3"/>
  <c r="DN159" i="3"/>
  <c r="DN201" i="3" s="1"/>
  <c r="DO159" i="3"/>
  <c r="DO201" i="3" s="1"/>
  <c r="DP159" i="3"/>
  <c r="DP201" i="3" s="1"/>
  <c r="DQ159" i="3"/>
  <c r="DQ201" i="3" s="1"/>
  <c r="DR159" i="3"/>
  <c r="DR201" i="3" s="1"/>
  <c r="DS159" i="3"/>
  <c r="DS201" i="3" s="1"/>
  <c r="DT159" i="3"/>
  <c r="DT201" i="3" s="1"/>
  <c r="DU159" i="3"/>
  <c r="DU201" i="3" s="1"/>
  <c r="DV159" i="3"/>
  <c r="DW159" i="3"/>
  <c r="DW201" i="3" s="1"/>
  <c r="DX159" i="3"/>
  <c r="DX201" i="3" s="1"/>
  <c r="DY159" i="3"/>
  <c r="DY201" i="3" s="1"/>
  <c r="DZ159" i="3"/>
  <c r="DZ201" i="3" s="1"/>
  <c r="EA159" i="3"/>
  <c r="EA201" i="3" s="1"/>
  <c r="EB159" i="3"/>
  <c r="EB201" i="3" s="1"/>
  <c r="EC159" i="3"/>
  <c r="EC201" i="3" s="1"/>
  <c r="ED159" i="3"/>
  <c r="ED201" i="3" s="1"/>
  <c r="EE159" i="3"/>
  <c r="G54" i="12" s="1"/>
  <c r="EF159" i="3"/>
  <c r="EF201" i="3" s="1"/>
  <c r="EG159" i="3"/>
  <c r="EG201" i="3" s="1"/>
  <c r="EH159" i="3"/>
  <c r="EH201" i="3" s="1"/>
  <c r="EI159" i="3"/>
  <c r="EI201" i="3" s="1"/>
  <c r="EJ159" i="3"/>
  <c r="EJ201" i="3" s="1"/>
  <c r="EK159" i="3"/>
  <c r="EK201" i="3" s="1"/>
  <c r="EL159" i="3"/>
  <c r="EL201" i="3" s="1"/>
  <c r="EM159" i="3"/>
  <c r="EM201" i="3" s="1"/>
  <c r="EN159" i="3"/>
  <c r="H54" i="12" s="1"/>
  <c r="EO159" i="3"/>
  <c r="EO201" i="3" s="1"/>
  <c r="EP159" i="3"/>
  <c r="EP201" i="3" s="1"/>
  <c r="EQ159" i="3"/>
  <c r="EQ201" i="3" s="1"/>
  <c r="ER159" i="3"/>
  <c r="ER201" i="3" s="1"/>
  <c r="ES159" i="3"/>
  <c r="ES201" i="3" s="1"/>
  <c r="ET159" i="3"/>
  <c r="ET201" i="3" s="1"/>
  <c r="EU159" i="3"/>
  <c r="EU201" i="3" s="1"/>
  <c r="EV159" i="3"/>
  <c r="EV201" i="3" s="1"/>
  <c r="EW159" i="3"/>
  <c r="I54" i="12" s="1"/>
  <c r="EX159" i="3"/>
  <c r="EX201" i="3" s="1"/>
  <c r="EY159" i="3"/>
  <c r="EY201" i="3" s="1"/>
  <c r="EZ159" i="3"/>
  <c r="EZ201" i="3" s="1"/>
  <c r="FA159" i="3"/>
  <c r="FA201" i="3" s="1"/>
  <c r="FB159" i="3"/>
  <c r="FB201" i="3" s="1"/>
  <c r="FC159" i="3"/>
  <c r="FC201" i="3" s="1"/>
  <c r="FD159" i="3"/>
  <c r="FD201" i="3" s="1"/>
  <c r="FE159" i="3"/>
  <c r="FE201" i="3" s="1"/>
  <c r="FF159" i="3"/>
  <c r="J54" i="12" s="1"/>
  <c r="FG159" i="3"/>
  <c r="FG201" i="3" s="1"/>
  <c r="FH159" i="3"/>
  <c r="FH201" i="3" s="1"/>
  <c r="FI159" i="3"/>
  <c r="FI201" i="3" s="1"/>
  <c r="FJ159" i="3"/>
  <c r="FJ201" i="3" s="1"/>
  <c r="FK159" i="3"/>
  <c r="FK201" i="3" s="1"/>
  <c r="FL159" i="3"/>
  <c r="FL201" i="3" s="1"/>
  <c r="FM159" i="3"/>
  <c r="FM201" i="3" s="1"/>
  <c r="FN159" i="3"/>
  <c r="FN201" i="3" s="1"/>
  <c r="FO159" i="3"/>
  <c r="K54" i="12" s="1"/>
  <c r="FP159" i="3"/>
  <c r="FP201" i="3" s="1"/>
  <c r="FQ159" i="3"/>
  <c r="FQ201" i="3" s="1"/>
  <c r="FR159" i="3"/>
  <c r="FR201" i="3" s="1"/>
  <c r="FS159" i="3"/>
  <c r="FS201" i="3" s="1"/>
  <c r="FT159" i="3"/>
  <c r="FT201" i="3" s="1"/>
  <c r="FU159" i="3"/>
  <c r="FU201" i="3" s="1"/>
  <c r="FV159" i="3"/>
  <c r="FV201" i="3" s="1"/>
  <c r="FW159" i="3"/>
  <c r="FW201" i="3" s="1"/>
  <c r="FX159" i="3"/>
  <c r="L54" i="12" s="1"/>
  <c r="FY159" i="3"/>
  <c r="FY201" i="3" s="1"/>
  <c r="FZ159" i="3"/>
  <c r="FZ201" i="3" s="1"/>
  <c r="GA159" i="3"/>
  <c r="GA201" i="3" s="1"/>
  <c r="GB159" i="3"/>
  <c r="GB201" i="3" s="1"/>
  <c r="GC159" i="3"/>
  <c r="GC201" i="3" s="1"/>
  <c r="GD159" i="3"/>
  <c r="GD201" i="3" s="1"/>
  <c r="GE159" i="3"/>
  <c r="GE201" i="3" s="1"/>
  <c r="GF159" i="3"/>
  <c r="GF201" i="3" s="1"/>
  <c r="GG159" i="3"/>
  <c r="GH159" i="3"/>
  <c r="GH201" i="3" s="1"/>
  <c r="GI159" i="3"/>
  <c r="GI201" i="3" s="1"/>
  <c r="GJ159" i="3"/>
  <c r="GJ201" i="3" s="1"/>
  <c r="GK159" i="3"/>
  <c r="GK201" i="3" s="1"/>
  <c r="GL159" i="3"/>
  <c r="GL201" i="3" s="1"/>
  <c r="GM159" i="3"/>
  <c r="GM201" i="3" s="1"/>
  <c r="GN159" i="3"/>
  <c r="GN201" i="3" s="1"/>
  <c r="GO159" i="3"/>
  <c r="GO201" i="3" s="1"/>
  <c r="GP159" i="3"/>
  <c r="GQ159" i="3"/>
  <c r="GQ201" i="3" s="1"/>
  <c r="GR159" i="3"/>
  <c r="GR201" i="3" s="1"/>
  <c r="GS159" i="3"/>
  <c r="GS201" i="3" s="1"/>
  <c r="GT159" i="3"/>
  <c r="GT201" i="3" s="1"/>
  <c r="GU159" i="3"/>
  <c r="GU201" i="3" s="1"/>
  <c r="GV159" i="3"/>
  <c r="GV201" i="3" s="1"/>
  <c r="GW159" i="3"/>
  <c r="GW201" i="3" s="1"/>
  <c r="GX159" i="3"/>
  <c r="GX201" i="3" s="1"/>
  <c r="GY159" i="3"/>
  <c r="O54" i="12" s="1"/>
  <c r="GZ159" i="3"/>
  <c r="GZ201" i="3" s="1"/>
  <c r="HA159" i="3"/>
  <c r="HA201" i="3" s="1"/>
  <c r="HB159" i="3"/>
  <c r="HB201" i="3" s="1"/>
  <c r="HC159" i="3"/>
  <c r="HC201" i="3" s="1"/>
  <c r="HD159" i="3"/>
  <c r="HD201" i="3" s="1"/>
  <c r="HE159" i="3"/>
  <c r="HE201" i="3" s="1"/>
  <c r="HF159" i="3"/>
  <c r="HF201" i="3" s="1"/>
  <c r="HG159" i="3"/>
  <c r="HG201" i="3" s="1"/>
  <c r="HH159" i="3"/>
  <c r="HH201" i="3" s="1"/>
  <c r="DE160" i="3"/>
  <c r="DE202" i="3" s="1"/>
  <c r="DF160" i="3"/>
  <c r="DF202" i="3" s="1"/>
  <c r="DG160" i="3"/>
  <c r="DG202" i="3" s="1"/>
  <c r="DH160" i="3"/>
  <c r="DH202" i="3" s="1"/>
  <c r="DI160" i="3"/>
  <c r="DI202" i="3" s="1"/>
  <c r="DJ160" i="3"/>
  <c r="DJ202" i="3" s="1"/>
  <c r="DK160" i="3"/>
  <c r="DL160" i="3"/>
  <c r="D55" i="12" s="1"/>
  <c r="DM160" i="3"/>
  <c r="E55" i="12" s="1"/>
  <c r="DN160" i="3"/>
  <c r="DN202" i="3" s="1"/>
  <c r="DO160" i="3"/>
  <c r="DO202" i="3" s="1"/>
  <c r="DP160" i="3"/>
  <c r="DP202" i="3" s="1"/>
  <c r="DQ160" i="3"/>
  <c r="DQ202" i="3" s="1"/>
  <c r="DR160" i="3"/>
  <c r="DR202" i="3" s="1"/>
  <c r="DS160" i="3"/>
  <c r="DS202" i="3" s="1"/>
  <c r="DT160" i="3"/>
  <c r="DT202" i="3" s="1"/>
  <c r="DU160" i="3"/>
  <c r="DU202" i="3" s="1"/>
  <c r="DV160" i="3"/>
  <c r="F55" i="12" s="1"/>
  <c r="DW160" i="3"/>
  <c r="DW202" i="3" s="1"/>
  <c r="DX160" i="3"/>
  <c r="DX202" i="3" s="1"/>
  <c r="DY160" i="3"/>
  <c r="DY202" i="3" s="1"/>
  <c r="DZ160" i="3"/>
  <c r="DZ202" i="3" s="1"/>
  <c r="EA160" i="3"/>
  <c r="EA202" i="3" s="1"/>
  <c r="EB160" i="3"/>
  <c r="EB202" i="3" s="1"/>
  <c r="EC160" i="3"/>
  <c r="EC202" i="3" s="1"/>
  <c r="ED160" i="3"/>
  <c r="ED202" i="3" s="1"/>
  <c r="EE160" i="3"/>
  <c r="G55" i="12" s="1"/>
  <c r="EF160" i="3"/>
  <c r="EF202" i="3" s="1"/>
  <c r="EG160" i="3"/>
  <c r="EG202" i="3" s="1"/>
  <c r="EH160" i="3"/>
  <c r="EH202" i="3" s="1"/>
  <c r="EI160" i="3"/>
  <c r="EI202" i="3" s="1"/>
  <c r="EJ160" i="3"/>
  <c r="EJ202" i="3" s="1"/>
  <c r="EK160" i="3"/>
  <c r="EK202" i="3" s="1"/>
  <c r="EL160" i="3"/>
  <c r="EL202" i="3" s="1"/>
  <c r="EM160" i="3"/>
  <c r="EM202" i="3" s="1"/>
  <c r="EN160" i="3"/>
  <c r="H55" i="12" s="1"/>
  <c r="EO160" i="3"/>
  <c r="EO202" i="3" s="1"/>
  <c r="EP160" i="3"/>
  <c r="EP202" i="3" s="1"/>
  <c r="EQ160" i="3"/>
  <c r="EQ202" i="3" s="1"/>
  <c r="ER160" i="3"/>
  <c r="ER202" i="3" s="1"/>
  <c r="ES160" i="3"/>
  <c r="ES202" i="3" s="1"/>
  <c r="ET160" i="3"/>
  <c r="ET202" i="3" s="1"/>
  <c r="EU160" i="3"/>
  <c r="EU202" i="3" s="1"/>
  <c r="EV160" i="3"/>
  <c r="EV202" i="3" s="1"/>
  <c r="EW160" i="3"/>
  <c r="I55" i="12" s="1"/>
  <c r="EX160" i="3"/>
  <c r="EX202" i="3" s="1"/>
  <c r="EY160" i="3"/>
  <c r="EY202" i="3" s="1"/>
  <c r="EZ160" i="3"/>
  <c r="EZ202" i="3" s="1"/>
  <c r="FA160" i="3"/>
  <c r="FA202" i="3" s="1"/>
  <c r="FB160" i="3"/>
  <c r="FB202" i="3" s="1"/>
  <c r="FC160" i="3"/>
  <c r="FC202" i="3" s="1"/>
  <c r="FD160" i="3"/>
  <c r="FD202" i="3" s="1"/>
  <c r="FE160" i="3"/>
  <c r="FE202" i="3" s="1"/>
  <c r="FF160" i="3"/>
  <c r="J55" i="12" s="1"/>
  <c r="FG160" i="3"/>
  <c r="FG202" i="3" s="1"/>
  <c r="FH160" i="3"/>
  <c r="FH202" i="3" s="1"/>
  <c r="FI160" i="3"/>
  <c r="FI202" i="3" s="1"/>
  <c r="FJ160" i="3"/>
  <c r="FJ202" i="3" s="1"/>
  <c r="FK160" i="3"/>
  <c r="FK202" i="3" s="1"/>
  <c r="FL160" i="3"/>
  <c r="FL202" i="3" s="1"/>
  <c r="FM160" i="3"/>
  <c r="FM202" i="3" s="1"/>
  <c r="FN160" i="3"/>
  <c r="FN202" i="3" s="1"/>
  <c r="FO160" i="3"/>
  <c r="K55" i="12" s="1"/>
  <c r="FP160" i="3"/>
  <c r="FP202" i="3" s="1"/>
  <c r="FQ160" i="3"/>
  <c r="FQ202" i="3" s="1"/>
  <c r="FR160" i="3"/>
  <c r="FR202" i="3" s="1"/>
  <c r="FS160" i="3"/>
  <c r="FS202" i="3" s="1"/>
  <c r="FT160" i="3"/>
  <c r="FT202" i="3" s="1"/>
  <c r="FU160" i="3"/>
  <c r="FU202" i="3" s="1"/>
  <c r="FV160" i="3"/>
  <c r="FV202" i="3" s="1"/>
  <c r="FW160" i="3"/>
  <c r="FW202" i="3" s="1"/>
  <c r="FX160" i="3"/>
  <c r="L55" i="12" s="1"/>
  <c r="FY160" i="3"/>
  <c r="FY202" i="3" s="1"/>
  <c r="FZ160" i="3"/>
  <c r="FZ202" i="3" s="1"/>
  <c r="GA160" i="3"/>
  <c r="GA202" i="3" s="1"/>
  <c r="GB160" i="3"/>
  <c r="GB202" i="3" s="1"/>
  <c r="GC160" i="3"/>
  <c r="GC202" i="3" s="1"/>
  <c r="GD160" i="3"/>
  <c r="GD202" i="3" s="1"/>
  <c r="GE160" i="3"/>
  <c r="GE202" i="3" s="1"/>
  <c r="GF160" i="3"/>
  <c r="GF202" i="3" s="1"/>
  <c r="GG160" i="3"/>
  <c r="M55" i="12" s="1"/>
  <c r="GH160" i="3"/>
  <c r="GH202" i="3" s="1"/>
  <c r="GI160" i="3"/>
  <c r="GI202" i="3" s="1"/>
  <c r="GJ160" i="3"/>
  <c r="GJ202" i="3" s="1"/>
  <c r="GK160" i="3"/>
  <c r="GK202" i="3" s="1"/>
  <c r="GL160" i="3"/>
  <c r="GL202" i="3" s="1"/>
  <c r="GM160" i="3"/>
  <c r="GM202" i="3" s="1"/>
  <c r="GN160" i="3"/>
  <c r="GN202" i="3" s="1"/>
  <c r="GO160" i="3"/>
  <c r="GO202" i="3" s="1"/>
  <c r="GP160" i="3"/>
  <c r="N55" i="12" s="1"/>
  <c r="GQ160" i="3"/>
  <c r="GQ202" i="3" s="1"/>
  <c r="GR160" i="3"/>
  <c r="GR202" i="3" s="1"/>
  <c r="GS160" i="3"/>
  <c r="GS202" i="3" s="1"/>
  <c r="GT160" i="3"/>
  <c r="GT202" i="3" s="1"/>
  <c r="GU160" i="3"/>
  <c r="GU202" i="3" s="1"/>
  <c r="GV160" i="3"/>
  <c r="GV202" i="3" s="1"/>
  <c r="GW160" i="3"/>
  <c r="GW202" i="3" s="1"/>
  <c r="GX160" i="3"/>
  <c r="GX202" i="3" s="1"/>
  <c r="GY160" i="3"/>
  <c r="O55" i="12" s="1"/>
  <c r="GZ160" i="3"/>
  <c r="GZ202" i="3" s="1"/>
  <c r="HA160" i="3"/>
  <c r="HA202" i="3" s="1"/>
  <c r="HB160" i="3"/>
  <c r="HB202" i="3" s="1"/>
  <c r="HC160" i="3"/>
  <c r="HC202" i="3" s="1"/>
  <c r="HD160" i="3"/>
  <c r="HD202" i="3" s="1"/>
  <c r="HE160" i="3"/>
  <c r="HE202" i="3" s="1"/>
  <c r="HF160" i="3"/>
  <c r="HF202" i="3" s="1"/>
  <c r="HG160" i="3"/>
  <c r="HG202" i="3" s="1"/>
  <c r="HH160" i="3"/>
  <c r="HH202" i="3" s="1"/>
  <c r="DE161" i="3"/>
  <c r="DE203" i="3" s="1"/>
  <c r="DF161" i="3"/>
  <c r="DF203" i="3" s="1"/>
  <c r="DG161" i="3"/>
  <c r="DG203" i="3" s="1"/>
  <c r="DG223" i="3" s="1"/>
  <c r="DH161" i="3"/>
  <c r="DH203" i="3" s="1"/>
  <c r="DH223" i="3" s="1"/>
  <c r="DI161" i="3"/>
  <c r="DI203" i="3" s="1"/>
  <c r="DI223" i="3" s="1"/>
  <c r="DJ161" i="3"/>
  <c r="DJ203" i="3" s="1"/>
  <c r="DJ223" i="3" s="1"/>
  <c r="DK161" i="3"/>
  <c r="DL161" i="3"/>
  <c r="D23" i="12" s="1"/>
  <c r="DM161" i="3"/>
  <c r="DN161" i="3"/>
  <c r="DN203" i="3" s="1"/>
  <c r="DO161" i="3"/>
  <c r="DO203" i="3" s="1"/>
  <c r="DO223" i="3" s="1"/>
  <c r="DP161" i="3"/>
  <c r="DP203" i="3" s="1"/>
  <c r="DP223" i="3" s="1"/>
  <c r="DQ161" i="3"/>
  <c r="DQ203" i="3" s="1"/>
  <c r="DQ223" i="3" s="1"/>
  <c r="DR161" i="3"/>
  <c r="DR203" i="3" s="1"/>
  <c r="DR223" i="3" s="1"/>
  <c r="DS161" i="3"/>
  <c r="DS203" i="3" s="1"/>
  <c r="DS223" i="3" s="1"/>
  <c r="DT161" i="3"/>
  <c r="DT203" i="3" s="1"/>
  <c r="DT223" i="3" s="1"/>
  <c r="DU161" i="3"/>
  <c r="DU203" i="3" s="1"/>
  <c r="DV161" i="3"/>
  <c r="DW161" i="3"/>
  <c r="DW203" i="3" s="1"/>
  <c r="DW223" i="3" s="1"/>
  <c r="DX161" i="3"/>
  <c r="DX203" i="3" s="1"/>
  <c r="DX223" i="3" s="1"/>
  <c r="DY161" i="3"/>
  <c r="DY203" i="3" s="1"/>
  <c r="DY223" i="3" s="1"/>
  <c r="DZ161" i="3"/>
  <c r="DZ203" i="3" s="1"/>
  <c r="DZ223" i="3" s="1"/>
  <c r="EA161" i="3"/>
  <c r="EA203" i="3" s="1"/>
  <c r="EA223" i="3" s="1"/>
  <c r="EB161" i="3"/>
  <c r="EB203" i="3" s="1"/>
  <c r="EB223" i="3" s="1"/>
  <c r="EC161" i="3"/>
  <c r="EC203" i="3" s="1"/>
  <c r="ED161" i="3"/>
  <c r="ED203" i="3" s="1"/>
  <c r="EE161" i="3"/>
  <c r="G23" i="12" s="1"/>
  <c r="EF161" i="3"/>
  <c r="EF203" i="3" s="1"/>
  <c r="EF223" i="3" s="1"/>
  <c r="EG161" i="3"/>
  <c r="EG203" i="3" s="1"/>
  <c r="EG223" i="3" s="1"/>
  <c r="EH161" i="3"/>
  <c r="EH203" i="3" s="1"/>
  <c r="EH223" i="3" s="1"/>
  <c r="EI161" i="3"/>
  <c r="EI203" i="3" s="1"/>
  <c r="EI223" i="3" s="1"/>
  <c r="EJ161" i="3"/>
  <c r="EJ203" i="3" s="1"/>
  <c r="EJ223" i="3" s="1"/>
  <c r="EK161" i="3"/>
  <c r="EK203" i="3" s="1"/>
  <c r="EL161" i="3"/>
  <c r="EL203" i="3" s="1"/>
  <c r="EM161" i="3"/>
  <c r="EM203" i="3" s="1"/>
  <c r="EM223" i="3" s="1"/>
  <c r="EN161" i="3"/>
  <c r="H23" i="12" s="1"/>
  <c r="EO161" i="3"/>
  <c r="EO203" i="3" s="1"/>
  <c r="EO223" i="3" s="1"/>
  <c r="EP161" i="3"/>
  <c r="EP203" i="3" s="1"/>
  <c r="EP223" i="3" s="1"/>
  <c r="EQ161" i="3"/>
  <c r="EQ203" i="3" s="1"/>
  <c r="EQ223" i="3" s="1"/>
  <c r="ER161" i="3"/>
  <c r="ER203" i="3" s="1"/>
  <c r="ER223" i="3" s="1"/>
  <c r="ES161" i="3"/>
  <c r="ES203" i="3" s="1"/>
  <c r="ET161" i="3"/>
  <c r="ET203" i="3" s="1"/>
  <c r="EU161" i="3"/>
  <c r="EU203" i="3" s="1"/>
  <c r="EU223" i="3" s="1"/>
  <c r="EV161" i="3"/>
  <c r="EV203" i="3" s="1"/>
  <c r="EV223" i="3" s="1"/>
  <c r="EW161" i="3"/>
  <c r="I23" i="12" s="1"/>
  <c r="EX161" i="3"/>
  <c r="EX203" i="3" s="1"/>
  <c r="EX223" i="3" s="1"/>
  <c r="EY161" i="3"/>
  <c r="EY203" i="3" s="1"/>
  <c r="EY223" i="3" s="1"/>
  <c r="EZ161" i="3"/>
  <c r="EZ203" i="3" s="1"/>
  <c r="EZ223" i="3" s="1"/>
  <c r="FA161" i="3"/>
  <c r="FA203" i="3" s="1"/>
  <c r="FB161" i="3"/>
  <c r="FB203" i="3" s="1"/>
  <c r="FC161" i="3"/>
  <c r="FC203" i="3" s="1"/>
  <c r="FC223" i="3" s="1"/>
  <c r="FD161" i="3"/>
  <c r="FD203" i="3" s="1"/>
  <c r="FD223" i="3" s="1"/>
  <c r="FE161" i="3"/>
  <c r="FE203" i="3" s="1"/>
  <c r="FE223" i="3" s="1"/>
  <c r="FF161" i="3"/>
  <c r="J23" i="12" s="1"/>
  <c r="FG161" i="3"/>
  <c r="FG203" i="3" s="1"/>
  <c r="FG223" i="3" s="1"/>
  <c r="FH161" i="3"/>
  <c r="FH203" i="3" s="1"/>
  <c r="FH223" i="3" s="1"/>
  <c r="FI161" i="3"/>
  <c r="FI203" i="3" s="1"/>
  <c r="FJ161" i="3"/>
  <c r="FJ203" i="3" s="1"/>
  <c r="FK161" i="3"/>
  <c r="FK203" i="3" s="1"/>
  <c r="FK223" i="3" s="1"/>
  <c r="FL161" i="3"/>
  <c r="FL203" i="3" s="1"/>
  <c r="FL223" i="3" s="1"/>
  <c r="FM161" i="3"/>
  <c r="FM203" i="3" s="1"/>
  <c r="FM223" i="3" s="1"/>
  <c r="FN161" i="3"/>
  <c r="FN203" i="3" s="1"/>
  <c r="FN223" i="3" s="1"/>
  <c r="FO161" i="3"/>
  <c r="K23" i="12" s="1"/>
  <c r="FP161" i="3"/>
  <c r="FP203" i="3" s="1"/>
  <c r="FP223" i="3" s="1"/>
  <c r="FQ161" i="3"/>
  <c r="FQ203" i="3" s="1"/>
  <c r="FR161" i="3"/>
  <c r="FR203" i="3" s="1"/>
  <c r="FS161" i="3"/>
  <c r="FS203" i="3" s="1"/>
  <c r="FS223" i="3" s="1"/>
  <c r="FT161" i="3"/>
  <c r="FT203" i="3" s="1"/>
  <c r="FT223" i="3" s="1"/>
  <c r="FU161" i="3"/>
  <c r="FU203" i="3" s="1"/>
  <c r="FU223" i="3" s="1"/>
  <c r="FV161" i="3"/>
  <c r="FV203" i="3" s="1"/>
  <c r="FV223" i="3" s="1"/>
  <c r="FW161" i="3"/>
  <c r="FW203" i="3" s="1"/>
  <c r="FW223" i="3" s="1"/>
  <c r="FX161" i="3"/>
  <c r="L23" i="12" s="1"/>
  <c r="FY161" i="3"/>
  <c r="FY203" i="3" s="1"/>
  <c r="FZ161" i="3"/>
  <c r="FZ203" i="3" s="1"/>
  <c r="GA161" i="3"/>
  <c r="GA203" i="3" s="1"/>
  <c r="GA223" i="3" s="1"/>
  <c r="GB161" i="3"/>
  <c r="GB203" i="3" s="1"/>
  <c r="GB223" i="3" s="1"/>
  <c r="GC161" i="3"/>
  <c r="GC203" i="3" s="1"/>
  <c r="GC223" i="3" s="1"/>
  <c r="GD161" i="3"/>
  <c r="GD203" i="3" s="1"/>
  <c r="GD223" i="3" s="1"/>
  <c r="GE161" i="3"/>
  <c r="GE203" i="3" s="1"/>
  <c r="GE223" i="3" s="1"/>
  <c r="GF161" i="3"/>
  <c r="GF203" i="3" s="1"/>
  <c r="GF223" i="3" s="1"/>
  <c r="GG161" i="3"/>
  <c r="GH161" i="3"/>
  <c r="GH203" i="3" s="1"/>
  <c r="GI161" i="3"/>
  <c r="GI203" i="3" s="1"/>
  <c r="GI223" i="3" s="1"/>
  <c r="GJ161" i="3"/>
  <c r="GJ203" i="3" s="1"/>
  <c r="GJ223" i="3" s="1"/>
  <c r="GK161" i="3"/>
  <c r="GK203" i="3" s="1"/>
  <c r="GK223" i="3" s="1"/>
  <c r="GL161" i="3"/>
  <c r="GL203" i="3" s="1"/>
  <c r="GL223" i="3" s="1"/>
  <c r="GM161" i="3"/>
  <c r="GM203" i="3" s="1"/>
  <c r="GM223" i="3" s="1"/>
  <c r="GN161" i="3"/>
  <c r="GN203" i="3" s="1"/>
  <c r="GN223" i="3" s="1"/>
  <c r="GO161" i="3"/>
  <c r="GO203" i="3" s="1"/>
  <c r="GP161" i="3"/>
  <c r="GQ161" i="3"/>
  <c r="GQ203" i="3" s="1"/>
  <c r="GQ223" i="3" s="1"/>
  <c r="GR161" i="3"/>
  <c r="GR203" i="3" s="1"/>
  <c r="GR223" i="3" s="1"/>
  <c r="GS161" i="3"/>
  <c r="GS203" i="3" s="1"/>
  <c r="GS223" i="3" s="1"/>
  <c r="GT161" i="3"/>
  <c r="GT203" i="3" s="1"/>
  <c r="GT223" i="3" s="1"/>
  <c r="GU161" i="3"/>
  <c r="GU203" i="3" s="1"/>
  <c r="GU223" i="3" s="1"/>
  <c r="GV161" i="3"/>
  <c r="GV203" i="3" s="1"/>
  <c r="GV223" i="3" s="1"/>
  <c r="GW161" i="3"/>
  <c r="GW203" i="3" s="1"/>
  <c r="GX161" i="3"/>
  <c r="GX203" i="3" s="1"/>
  <c r="GY161" i="3"/>
  <c r="O23" i="12" s="1"/>
  <c r="GZ161" i="3"/>
  <c r="GZ203" i="3" s="1"/>
  <c r="GZ223" i="3" s="1"/>
  <c r="HA161" i="3"/>
  <c r="HA203" i="3" s="1"/>
  <c r="HA223" i="3" s="1"/>
  <c r="HB161" i="3"/>
  <c r="HB203" i="3" s="1"/>
  <c r="HB223" i="3" s="1"/>
  <c r="HC161" i="3"/>
  <c r="HC203" i="3" s="1"/>
  <c r="HC223" i="3" s="1"/>
  <c r="HD161" i="3"/>
  <c r="HD203" i="3" s="1"/>
  <c r="HD223" i="3" s="1"/>
  <c r="HE161" i="3"/>
  <c r="HE203" i="3" s="1"/>
  <c r="HF161" i="3"/>
  <c r="HF203" i="3" s="1"/>
  <c r="HG161" i="3"/>
  <c r="HG203" i="3" s="1"/>
  <c r="HG223" i="3" s="1"/>
  <c r="HH161" i="3"/>
  <c r="HH203" i="3" s="1"/>
  <c r="HH223" i="3" s="1"/>
  <c r="DE162" i="3"/>
  <c r="DE204" i="3" s="1"/>
  <c r="DF162" i="3"/>
  <c r="DF204" i="3" s="1"/>
  <c r="DG162" i="3"/>
  <c r="DG204" i="3" s="1"/>
  <c r="DH162" i="3"/>
  <c r="DH204" i="3" s="1"/>
  <c r="DI162" i="3"/>
  <c r="DI204" i="3" s="1"/>
  <c r="DJ162" i="3"/>
  <c r="DJ204" i="3" s="1"/>
  <c r="DK162" i="3"/>
  <c r="DL162" i="3"/>
  <c r="D24" i="12" s="1"/>
  <c r="DM162" i="3"/>
  <c r="E24" i="12" s="1"/>
  <c r="DN162" i="3"/>
  <c r="DN204" i="3" s="1"/>
  <c r="DO162" i="3"/>
  <c r="DO204" i="3" s="1"/>
  <c r="DP162" i="3"/>
  <c r="DP204" i="3" s="1"/>
  <c r="DQ162" i="3"/>
  <c r="DQ204" i="3" s="1"/>
  <c r="DR162" i="3"/>
  <c r="DR204" i="3" s="1"/>
  <c r="DS162" i="3"/>
  <c r="DS204" i="3" s="1"/>
  <c r="DT162" i="3"/>
  <c r="DT204" i="3" s="1"/>
  <c r="DU162" i="3"/>
  <c r="DU204" i="3" s="1"/>
  <c r="DV162" i="3"/>
  <c r="F24" i="12" s="1"/>
  <c r="DW162" i="3"/>
  <c r="DW204" i="3" s="1"/>
  <c r="DX162" i="3"/>
  <c r="DX204" i="3" s="1"/>
  <c r="DY162" i="3"/>
  <c r="DY204" i="3" s="1"/>
  <c r="DZ162" i="3"/>
  <c r="DZ204" i="3" s="1"/>
  <c r="EA162" i="3"/>
  <c r="EA204" i="3" s="1"/>
  <c r="EB162" i="3"/>
  <c r="EB204" i="3" s="1"/>
  <c r="EC162" i="3"/>
  <c r="EC204" i="3" s="1"/>
  <c r="ED162" i="3"/>
  <c r="ED204" i="3" s="1"/>
  <c r="EE162" i="3"/>
  <c r="G24" i="12" s="1"/>
  <c r="EF162" i="3"/>
  <c r="EF204" i="3" s="1"/>
  <c r="EG162" i="3"/>
  <c r="EG204" i="3" s="1"/>
  <c r="EH162" i="3"/>
  <c r="EH204" i="3" s="1"/>
  <c r="EI162" i="3"/>
  <c r="EI204" i="3" s="1"/>
  <c r="EJ162" i="3"/>
  <c r="EJ204" i="3" s="1"/>
  <c r="EK162" i="3"/>
  <c r="EK204" i="3" s="1"/>
  <c r="EL162" i="3"/>
  <c r="EL204" i="3" s="1"/>
  <c r="EM162" i="3"/>
  <c r="EM204" i="3" s="1"/>
  <c r="EN162" i="3"/>
  <c r="H24" i="12" s="1"/>
  <c r="EO162" i="3"/>
  <c r="EO204" i="3" s="1"/>
  <c r="EP162" i="3"/>
  <c r="EP204" i="3" s="1"/>
  <c r="EQ162" i="3"/>
  <c r="EQ204" i="3" s="1"/>
  <c r="ER162" i="3"/>
  <c r="ER204" i="3" s="1"/>
  <c r="ES162" i="3"/>
  <c r="ES204" i="3" s="1"/>
  <c r="ET162" i="3"/>
  <c r="ET204" i="3" s="1"/>
  <c r="EU162" i="3"/>
  <c r="EU204" i="3" s="1"/>
  <c r="EV162" i="3"/>
  <c r="EV204" i="3" s="1"/>
  <c r="EW162" i="3"/>
  <c r="I24" i="12" s="1"/>
  <c r="EX162" i="3"/>
  <c r="EX204" i="3" s="1"/>
  <c r="EY162" i="3"/>
  <c r="EY204" i="3" s="1"/>
  <c r="EZ162" i="3"/>
  <c r="EZ204" i="3" s="1"/>
  <c r="FA162" i="3"/>
  <c r="FA204" i="3" s="1"/>
  <c r="FB162" i="3"/>
  <c r="FB204" i="3" s="1"/>
  <c r="FC162" i="3"/>
  <c r="FC204" i="3" s="1"/>
  <c r="FD162" i="3"/>
  <c r="FD204" i="3" s="1"/>
  <c r="FE162" i="3"/>
  <c r="FE204" i="3" s="1"/>
  <c r="FF162" i="3"/>
  <c r="J24" i="12" s="1"/>
  <c r="FG162" i="3"/>
  <c r="FG204" i="3" s="1"/>
  <c r="FH162" i="3"/>
  <c r="FH204" i="3" s="1"/>
  <c r="FI162" i="3"/>
  <c r="FI204" i="3" s="1"/>
  <c r="FJ162" i="3"/>
  <c r="FJ204" i="3" s="1"/>
  <c r="FK162" i="3"/>
  <c r="FK204" i="3" s="1"/>
  <c r="FL162" i="3"/>
  <c r="FL204" i="3" s="1"/>
  <c r="FM162" i="3"/>
  <c r="FM204" i="3" s="1"/>
  <c r="FN162" i="3"/>
  <c r="FN204" i="3" s="1"/>
  <c r="FO162" i="3"/>
  <c r="K24" i="12" s="1"/>
  <c r="FP162" i="3"/>
  <c r="FP204" i="3" s="1"/>
  <c r="FQ162" i="3"/>
  <c r="FQ204" i="3" s="1"/>
  <c r="FR162" i="3"/>
  <c r="FR204" i="3" s="1"/>
  <c r="FS162" i="3"/>
  <c r="FS204" i="3" s="1"/>
  <c r="FT162" i="3"/>
  <c r="FT204" i="3" s="1"/>
  <c r="FU162" i="3"/>
  <c r="FU204" i="3" s="1"/>
  <c r="FV162" i="3"/>
  <c r="FV204" i="3" s="1"/>
  <c r="FW162" i="3"/>
  <c r="FW204" i="3" s="1"/>
  <c r="FX162" i="3"/>
  <c r="L24" i="12" s="1"/>
  <c r="FY162" i="3"/>
  <c r="FY204" i="3" s="1"/>
  <c r="FZ162" i="3"/>
  <c r="FZ204" i="3" s="1"/>
  <c r="GA162" i="3"/>
  <c r="GA204" i="3" s="1"/>
  <c r="GB162" i="3"/>
  <c r="GB204" i="3" s="1"/>
  <c r="GC162" i="3"/>
  <c r="GC204" i="3" s="1"/>
  <c r="GD162" i="3"/>
  <c r="GD204" i="3" s="1"/>
  <c r="GE162" i="3"/>
  <c r="GE204" i="3" s="1"/>
  <c r="GF162" i="3"/>
  <c r="GF204" i="3" s="1"/>
  <c r="GG162" i="3"/>
  <c r="M24" i="12" s="1"/>
  <c r="GH162" i="3"/>
  <c r="GH204" i="3" s="1"/>
  <c r="GI162" i="3"/>
  <c r="GI204" i="3" s="1"/>
  <c r="GJ162" i="3"/>
  <c r="GJ204" i="3" s="1"/>
  <c r="GK162" i="3"/>
  <c r="GK204" i="3" s="1"/>
  <c r="GL162" i="3"/>
  <c r="GL204" i="3" s="1"/>
  <c r="GM162" i="3"/>
  <c r="GM204" i="3" s="1"/>
  <c r="GN162" i="3"/>
  <c r="GN204" i="3" s="1"/>
  <c r="GO162" i="3"/>
  <c r="GO204" i="3" s="1"/>
  <c r="GP162" i="3"/>
  <c r="N24" i="12" s="1"/>
  <c r="GQ162" i="3"/>
  <c r="GQ204" i="3" s="1"/>
  <c r="GR162" i="3"/>
  <c r="GR204" i="3" s="1"/>
  <c r="GS162" i="3"/>
  <c r="GS204" i="3" s="1"/>
  <c r="GT162" i="3"/>
  <c r="GT204" i="3" s="1"/>
  <c r="GU162" i="3"/>
  <c r="GU204" i="3" s="1"/>
  <c r="GV162" i="3"/>
  <c r="GV204" i="3" s="1"/>
  <c r="GW162" i="3"/>
  <c r="GW204" i="3" s="1"/>
  <c r="GX162" i="3"/>
  <c r="GX204" i="3" s="1"/>
  <c r="GY162" i="3"/>
  <c r="O24" i="12" s="1"/>
  <c r="GZ162" i="3"/>
  <c r="GZ204" i="3" s="1"/>
  <c r="HA162" i="3"/>
  <c r="HA204" i="3" s="1"/>
  <c r="HB162" i="3"/>
  <c r="HB204" i="3" s="1"/>
  <c r="HC162" i="3"/>
  <c r="HC204" i="3" s="1"/>
  <c r="HD162" i="3"/>
  <c r="HD204" i="3" s="1"/>
  <c r="HE162" i="3"/>
  <c r="HE204" i="3" s="1"/>
  <c r="HF162" i="3"/>
  <c r="HF204" i="3" s="1"/>
  <c r="HG162" i="3"/>
  <c r="HG204" i="3" s="1"/>
  <c r="HH162" i="3"/>
  <c r="HH204" i="3" s="1"/>
  <c r="DE163" i="3"/>
  <c r="DE205" i="3" s="1"/>
  <c r="DF163" i="3"/>
  <c r="DF205" i="3" s="1"/>
  <c r="DG163" i="3"/>
  <c r="DG205" i="3" s="1"/>
  <c r="DH163" i="3"/>
  <c r="DH205" i="3" s="1"/>
  <c r="DI163" i="3"/>
  <c r="DI205" i="3" s="1"/>
  <c r="DJ163" i="3"/>
  <c r="DJ205" i="3" s="1"/>
  <c r="DK163" i="3"/>
  <c r="DL163" i="3"/>
  <c r="D25" i="12" s="1"/>
  <c r="DM163" i="3"/>
  <c r="DN163" i="3"/>
  <c r="DN205" i="3" s="1"/>
  <c r="DO163" i="3"/>
  <c r="DO205" i="3" s="1"/>
  <c r="DP163" i="3"/>
  <c r="DP205" i="3" s="1"/>
  <c r="DQ163" i="3"/>
  <c r="DQ205" i="3" s="1"/>
  <c r="DR163" i="3"/>
  <c r="DR205" i="3" s="1"/>
  <c r="DS163" i="3"/>
  <c r="DS205" i="3" s="1"/>
  <c r="DT163" i="3"/>
  <c r="DT205" i="3" s="1"/>
  <c r="DU163" i="3"/>
  <c r="DU205" i="3" s="1"/>
  <c r="DV163" i="3"/>
  <c r="DW163" i="3"/>
  <c r="DW205" i="3" s="1"/>
  <c r="DX163" i="3"/>
  <c r="DX205" i="3" s="1"/>
  <c r="DY163" i="3"/>
  <c r="DY205" i="3" s="1"/>
  <c r="DZ163" i="3"/>
  <c r="DZ205" i="3" s="1"/>
  <c r="EA163" i="3"/>
  <c r="EA205" i="3" s="1"/>
  <c r="EB163" i="3"/>
  <c r="EB205" i="3" s="1"/>
  <c r="EC163" i="3"/>
  <c r="EC205" i="3" s="1"/>
  <c r="ED163" i="3"/>
  <c r="ED205" i="3" s="1"/>
  <c r="EE163" i="3"/>
  <c r="G25" i="12" s="1"/>
  <c r="EF163" i="3"/>
  <c r="EF205" i="3" s="1"/>
  <c r="EG163" i="3"/>
  <c r="EG205" i="3" s="1"/>
  <c r="EH163" i="3"/>
  <c r="EH205" i="3" s="1"/>
  <c r="EI163" i="3"/>
  <c r="EI205" i="3" s="1"/>
  <c r="EJ163" i="3"/>
  <c r="EJ205" i="3" s="1"/>
  <c r="EK163" i="3"/>
  <c r="EK205" i="3" s="1"/>
  <c r="EL163" i="3"/>
  <c r="EL205" i="3" s="1"/>
  <c r="EM163" i="3"/>
  <c r="EM205" i="3" s="1"/>
  <c r="EN163" i="3"/>
  <c r="H25" i="12" s="1"/>
  <c r="EO163" i="3"/>
  <c r="EO205" i="3" s="1"/>
  <c r="EP163" i="3"/>
  <c r="EP205" i="3" s="1"/>
  <c r="EQ163" i="3"/>
  <c r="EQ205" i="3" s="1"/>
  <c r="ER163" i="3"/>
  <c r="ER205" i="3" s="1"/>
  <c r="ES163" i="3"/>
  <c r="ES205" i="3" s="1"/>
  <c r="ET163" i="3"/>
  <c r="ET205" i="3" s="1"/>
  <c r="EU163" i="3"/>
  <c r="EU205" i="3" s="1"/>
  <c r="EV163" i="3"/>
  <c r="EV205" i="3" s="1"/>
  <c r="EW163" i="3"/>
  <c r="I25" i="12" s="1"/>
  <c r="EX163" i="3"/>
  <c r="EX205" i="3" s="1"/>
  <c r="EY163" i="3"/>
  <c r="EY205" i="3" s="1"/>
  <c r="EZ163" i="3"/>
  <c r="EZ205" i="3" s="1"/>
  <c r="FA163" i="3"/>
  <c r="FA205" i="3" s="1"/>
  <c r="FB163" i="3"/>
  <c r="FB205" i="3" s="1"/>
  <c r="FC163" i="3"/>
  <c r="FC205" i="3" s="1"/>
  <c r="FD163" i="3"/>
  <c r="FD205" i="3" s="1"/>
  <c r="FE163" i="3"/>
  <c r="FE205" i="3" s="1"/>
  <c r="FF163" i="3"/>
  <c r="J25" i="12" s="1"/>
  <c r="FG163" i="3"/>
  <c r="FG205" i="3" s="1"/>
  <c r="FH163" i="3"/>
  <c r="FH205" i="3" s="1"/>
  <c r="FI163" i="3"/>
  <c r="FI205" i="3" s="1"/>
  <c r="FJ163" i="3"/>
  <c r="FJ205" i="3" s="1"/>
  <c r="FK163" i="3"/>
  <c r="FK205" i="3" s="1"/>
  <c r="FL163" i="3"/>
  <c r="FL205" i="3" s="1"/>
  <c r="FM163" i="3"/>
  <c r="FM205" i="3" s="1"/>
  <c r="FN163" i="3"/>
  <c r="FN205" i="3" s="1"/>
  <c r="FO163" i="3"/>
  <c r="K25" i="12" s="1"/>
  <c r="FP163" i="3"/>
  <c r="FP205" i="3" s="1"/>
  <c r="FQ163" i="3"/>
  <c r="FQ205" i="3" s="1"/>
  <c r="FR163" i="3"/>
  <c r="FR205" i="3" s="1"/>
  <c r="FS163" i="3"/>
  <c r="FS205" i="3" s="1"/>
  <c r="FT163" i="3"/>
  <c r="FT205" i="3" s="1"/>
  <c r="FU163" i="3"/>
  <c r="FU205" i="3" s="1"/>
  <c r="FV163" i="3"/>
  <c r="FV205" i="3" s="1"/>
  <c r="FW163" i="3"/>
  <c r="FW205" i="3" s="1"/>
  <c r="FX163" i="3"/>
  <c r="L25" i="12" s="1"/>
  <c r="FY163" i="3"/>
  <c r="FY205" i="3" s="1"/>
  <c r="FZ163" i="3"/>
  <c r="FZ205" i="3" s="1"/>
  <c r="GA163" i="3"/>
  <c r="GA205" i="3" s="1"/>
  <c r="GB163" i="3"/>
  <c r="GB205" i="3" s="1"/>
  <c r="GC163" i="3"/>
  <c r="GC205" i="3" s="1"/>
  <c r="GD163" i="3"/>
  <c r="GD205" i="3" s="1"/>
  <c r="GE163" i="3"/>
  <c r="GE205" i="3" s="1"/>
  <c r="GF163" i="3"/>
  <c r="GF205" i="3" s="1"/>
  <c r="GG163" i="3"/>
  <c r="GH163" i="3"/>
  <c r="GH205" i="3" s="1"/>
  <c r="GI163" i="3"/>
  <c r="GI205" i="3" s="1"/>
  <c r="GJ163" i="3"/>
  <c r="GJ205" i="3" s="1"/>
  <c r="GK163" i="3"/>
  <c r="GK205" i="3" s="1"/>
  <c r="GL163" i="3"/>
  <c r="GL205" i="3" s="1"/>
  <c r="GM163" i="3"/>
  <c r="GM205" i="3" s="1"/>
  <c r="GN163" i="3"/>
  <c r="GN205" i="3" s="1"/>
  <c r="GO163" i="3"/>
  <c r="GO205" i="3" s="1"/>
  <c r="GP163" i="3"/>
  <c r="GQ163" i="3"/>
  <c r="GQ205" i="3" s="1"/>
  <c r="GR163" i="3"/>
  <c r="GR205" i="3" s="1"/>
  <c r="GS163" i="3"/>
  <c r="GS205" i="3" s="1"/>
  <c r="GT163" i="3"/>
  <c r="GT205" i="3" s="1"/>
  <c r="GU163" i="3"/>
  <c r="GU205" i="3" s="1"/>
  <c r="GV163" i="3"/>
  <c r="GV205" i="3" s="1"/>
  <c r="GW163" i="3"/>
  <c r="GW205" i="3" s="1"/>
  <c r="GX163" i="3"/>
  <c r="GX205" i="3" s="1"/>
  <c r="GY163" i="3"/>
  <c r="O25" i="12" s="1"/>
  <c r="GZ163" i="3"/>
  <c r="GZ205" i="3" s="1"/>
  <c r="HA163" i="3"/>
  <c r="HA205" i="3" s="1"/>
  <c r="HB163" i="3"/>
  <c r="HB205" i="3" s="1"/>
  <c r="HC163" i="3"/>
  <c r="HC205" i="3" s="1"/>
  <c r="HD163" i="3"/>
  <c r="HD205" i="3" s="1"/>
  <c r="HE163" i="3"/>
  <c r="HE205" i="3" s="1"/>
  <c r="HF163" i="3"/>
  <c r="HF205" i="3" s="1"/>
  <c r="HG163" i="3"/>
  <c r="HG205" i="3" s="1"/>
  <c r="HH163" i="3"/>
  <c r="HH205" i="3" s="1"/>
  <c r="DE164" i="3"/>
  <c r="DE206" i="3" s="1"/>
  <c r="DE226" i="3" s="1"/>
  <c r="DF164" i="3"/>
  <c r="DF206" i="3" s="1"/>
  <c r="DG164" i="3"/>
  <c r="DG206" i="3" s="1"/>
  <c r="DH164" i="3"/>
  <c r="DH206" i="3" s="1"/>
  <c r="DI164" i="3"/>
  <c r="DI206" i="3" s="1"/>
  <c r="DI226" i="3" s="1"/>
  <c r="DJ164" i="3"/>
  <c r="DJ206" i="3" s="1"/>
  <c r="DK164" i="3"/>
  <c r="DL164" i="3"/>
  <c r="D26" i="12" s="1"/>
  <c r="DM164" i="3"/>
  <c r="E26" i="12" s="1"/>
  <c r="DN164" i="3"/>
  <c r="DN206" i="3" s="1"/>
  <c r="DO164" i="3"/>
  <c r="DO206" i="3" s="1"/>
  <c r="DP164" i="3"/>
  <c r="DP206" i="3" s="1"/>
  <c r="DQ164" i="3"/>
  <c r="DQ206" i="3" s="1"/>
  <c r="DQ226" i="3" s="1"/>
  <c r="DR164" i="3"/>
  <c r="DR206" i="3" s="1"/>
  <c r="DS164" i="3"/>
  <c r="DS206" i="3" s="1"/>
  <c r="DT164" i="3"/>
  <c r="DT206" i="3" s="1"/>
  <c r="DU164" i="3"/>
  <c r="DU206" i="3" s="1"/>
  <c r="DU226" i="3" s="1"/>
  <c r="DV164" i="3"/>
  <c r="F26" i="12" s="1"/>
  <c r="DW164" i="3"/>
  <c r="DW206" i="3" s="1"/>
  <c r="DX164" i="3"/>
  <c r="DX206" i="3" s="1"/>
  <c r="DY164" i="3"/>
  <c r="DY206" i="3" s="1"/>
  <c r="DY226" i="3" s="1"/>
  <c r="DZ164" i="3"/>
  <c r="DZ206" i="3" s="1"/>
  <c r="EA164" i="3"/>
  <c r="EA206" i="3" s="1"/>
  <c r="EB164" i="3"/>
  <c r="EB206" i="3" s="1"/>
  <c r="EC164" i="3"/>
  <c r="EC206" i="3" s="1"/>
  <c r="EC226" i="3" s="1"/>
  <c r="ED164" i="3"/>
  <c r="ED206" i="3" s="1"/>
  <c r="EE164" i="3"/>
  <c r="G26" i="12" s="1"/>
  <c r="EF164" i="3"/>
  <c r="EF206" i="3" s="1"/>
  <c r="EG164" i="3"/>
  <c r="EG206" i="3" s="1"/>
  <c r="EG226" i="3" s="1"/>
  <c r="EH164" i="3"/>
  <c r="EH206" i="3" s="1"/>
  <c r="EI164" i="3"/>
  <c r="EI206" i="3" s="1"/>
  <c r="EJ164" i="3"/>
  <c r="EJ206" i="3" s="1"/>
  <c r="EK164" i="3"/>
  <c r="EK206" i="3" s="1"/>
  <c r="EK226" i="3" s="1"/>
  <c r="EL164" i="3"/>
  <c r="EL206" i="3" s="1"/>
  <c r="EM164" i="3"/>
  <c r="EM206" i="3" s="1"/>
  <c r="EN164" i="3"/>
  <c r="H26" i="12" s="1"/>
  <c r="EO164" i="3"/>
  <c r="EO206" i="3" s="1"/>
  <c r="EO226" i="3" s="1"/>
  <c r="EP164" i="3"/>
  <c r="EP206" i="3" s="1"/>
  <c r="EQ164" i="3"/>
  <c r="EQ206" i="3" s="1"/>
  <c r="ER164" i="3"/>
  <c r="ER206" i="3" s="1"/>
  <c r="ES164" i="3"/>
  <c r="ES206" i="3" s="1"/>
  <c r="ES226" i="3" s="1"/>
  <c r="ET164" i="3"/>
  <c r="ET206" i="3" s="1"/>
  <c r="EU164" i="3"/>
  <c r="EU206" i="3" s="1"/>
  <c r="EV164" i="3"/>
  <c r="EV206" i="3" s="1"/>
  <c r="EW164" i="3"/>
  <c r="I26" i="12" s="1"/>
  <c r="EX164" i="3"/>
  <c r="EX206" i="3" s="1"/>
  <c r="EY164" i="3"/>
  <c r="EY206" i="3" s="1"/>
  <c r="EZ164" i="3"/>
  <c r="EZ206" i="3" s="1"/>
  <c r="FA164" i="3"/>
  <c r="FA206" i="3" s="1"/>
  <c r="FA226" i="3" s="1"/>
  <c r="FB164" i="3"/>
  <c r="FB206" i="3" s="1"/>
  <c r="FC164" i="3"/>
  <c r="FC206" i="3" s="1"/>
  <c r="FD164" i="3"/>
  <c r="FD206" i="3" s="1"/>
  <c r="FE164" i="3"/>
  <c r="FE206" i="3" s="1"/>
  <c r="FE226" i="3" s="1"/>
  <c r="FF164" i="3"/>
  <c r="J26" i="12" s="1"/>
  <c r="FG164" i="3"/>
  <c r="FG206" i="3" s="1"/>
  <c r="FH164" i="3"/>
  <c r="FH206" i="3" s="1"/>
  <c r="FI164" i="3"/>
  <c r="FI206" i="3" s="1"/>
  <c r="FI226" i="3" s="1"/>
  <c r="FJ164" i="3"/>
  <c r="FJ206" i="3" s="1"/>
  <c r="FK164" i="3"/>
  <c r="FK206" i="3" s="1"/>
  <c r="FL164" i="3"/>
  <c r="FL206" i="3" s="1"/>
  <c r="FM164" i="3"/>
  <c r="FM206" i="3" s="1"/>
  <c r="FM226" i="3" s="1"/>
  <c r="FN164" i="3"/>
  <c r="FN206" i="3" s="1"/>
  <c r="FO164" i="3"/>
  <c r="K26" i="12" s="1"/>
  <c r="FP164" i="3"/>
  <c r="FP206" i="3" s="1"/>
  <c r="FQ164" i="3"/>
  <c r="FQ206" i="3" s="1"/>
  <c r="FQ226" i="3" s="1"/>
  <c r="FR164" i="3"/>
  <c r="FR206" i="3" s="1"/>
  <c r="FS164" i="3"/>
  <c r="FS206" i="3" s="1"/>
  <c r="FT164" i="3"/>
  <c r="FT206" i="3" s="1"/>
  <c r="FU164" i="3"/>
  <c r="FU206" i="3" s="1"/>
  <c r="FU226" i="3" s="1"/>
  <c r="FV164" i="3"/>
  <c r="FV206" i="3" s="1"/>
  <c r="FW164" i="3"/>
  <c r="FW206" i="3" s="1"/>
  <c r="FX164" i="3"/>
  <c r="L26" i="12" s="1"/>
  <c r="FY164" i="3"/>
  <c r="FY206" i="3" s="1"/>
  <c r="FY226" i="3" s="1"/>
  <c r="FZ164" i="3"/>
  <c r="FZ206" i="3" s="1"/>
  <c r="GA164" i="3"/>
  <c r="GA206" i="3" s="1"/>
  <c r="GB164" i="3"/>
  <c r="GB206" i="3" s="1"/>
  <c r="GC164" i="3"/>
  <c r="GC206" i="3" s="1"/>
  <c r="GC226" i="3" s="1"/>
  <c r="GD164" i="3"/>
  <c r="GD206" i="3" s="1"/>
  <c r="GE164" i="3"/>
  <c r="GE206" i="3" s="1"/>
  <c r="GF164" i="3"/>
  <c r="GF206" i="3" s="1"/>
  <c r="GG164" i="3"/>
  <c r="M26" i="12" s="1"/>
  <c r="GH164" i="3"/>
  <c r="GH206" i="3" s="1"/>
  <c r="GI164" i="3"/>
  <c r="GI206" i="3" s="1"/>
  <c r="GJ164" i="3"/>
  <c r="GJ206" i="3" s="1"/>
  <c r="GK164" i="3"/>
  <c r="GK206" i="3" s="1"/>
  <c r="GK226" i="3" s="1"/>
  <c r="GL164" i="3"/>
  <c r="GL206" i="3" s="1"/>
  <c r="GM164" i="3"/>
  <c r="GM206" i="3" s="1"/>
  <c r="GN164" i="3"/>
  <c r="GN206" i="3" s="1"/>
  <c r="GO164" i="3"/>
  <c r="GO206" i="3" s="1"/>
  <c r="GO226" i="3" s="1"/>
  <c r="GP164" i="3"/>
  <c r="N26" i="12" s="1"/>
  <c r="GQ164" i="3"/>
  <c r="GQ206" i="3" s="1"/>
  <c r="GR164" i="3"/>
  <c r="GR206" i="3" s="1"/>
  <c r="GS164" i="3"/>
  <c r="GS206" i="3" s="1"/>
  <c r="GS226" i="3" s="1"/>
  <c r="GT164" i="3"/>
  <c r="GT206" i="3" s="1"/>
  <c r="GU164" i="3"/>
  <c r="GU206" i="3" s="1"/>
  <c r="GV164" i="3"/>
  <c r="GV206" i="3" s="1"/>
  <c r="GW164" i="3"/>
  <c r="GW206" i="3" s="1"/>
  <c r="GW226" i="3" s="1"/>
  <c r="GX164" i="3"/>
  <c r="GX206" i="3" s="1"/>
  <c r="GY164" i="3"/>
  <c r="O26" i="12" s="1"/>
  <c r="GZ164" i="3"/>
  <c r="GZ206" i="3" s="1"/>
  <c r="HA164" i="3"/>
  <c r="HA206" i="3" s="1"/>
  <c r="HA226" i="3" s="1"/>
  <c r="HB164" i="3"/>
  <c r="HB206" i="3" s="1"/>
  <c r="HC164" i="3"/>
  <c r="HC206" i="3" s="1"/>
  <c r="HD164" i="3"/>
  <c r="HD206" i="3" s="1"/>
  <c r="HE164" i="3"/>
  <c r="HE206" i="3" s="1"/>
  <c r="HE226" i="3" s="1"/>
  <c r="HF164" i="3"/>
  <c r="HF206" i="3" s="1"/>
  <c r="HG164" i="3"/>
  <c r="HG206" i="3" s="1"/>
  <c r="HH164" i="3"/>
  <c r="HH206" i="3" s="1"/>
  <c r="DE165" i="3"/>
  <c r="DE207" i="3" s="1"/>
  <c r="DE227" i="3" s="1"/>
  <c r="DF165" i="3"/>
  <c r="DF207" i="3" s="1"/>
  <c r="DF227" i="3" s="1"/>
  <c r="DG165" i="3"/>
  <c r="DG207" i="3" s="1"/>
  <c r="DG227" i="3" s="1"/>
  <c r="DH165" i="3"/>
  <c r="DH207" i="3" s="1"/>
  <c r="DH227" i="3" s="1"/>
  <c r="DI165" i="3"/>
  <c r="DI207" i="3" s="1"/>
  <c r="DI227" i="3" s="1"/>
  <c r="DJ165" i="3"/>
  <c r="DJ207" i="3" s="1"/>
  <c r="DJ227" i="3" s="1"/>
  <c r="DK165" i="3"/>
  <c r="DL165" i="3"/>
  <c r="D27" i="12" s="1"/>
  <c r="DM165" i="3"/>
  <c r="DN165" i="3"/>
  <c r="DN207" i="3" s="1"/>
  <c r="DN227" i="3" s="1"/>
  <c r="DO165" i="3"/>
  <c r="DO207" i="3" s="1"/>
  <c r="DO227" i="3" s="1"/>
  <c r="DP165" i="3"/>
  <c r="DP207" i="3" s="1"/>
  <c r="DP227" i="3" s="1"/>
  <c r="DQ165" i="3"/>
  <c r="DQ207" i="3" s="1"/>
  <c r="DQ227" i="3" s="1"/>
  <c r="DR165" i="3"/>
  <c r="DR207" i="3" s="1"/>
  <c r="DR227" i="3" s="1"/>
  <c r="DS165" i="3"/>
  <c r="DS207" i="3" s="1"/>
  <c r="DS227" i="3" s="1"/>
  <c r="DT165" i="3"/>
  <c r="DT207" i="3" s="1"/>
  <c r="DT227" i="3" s="1"/>
  <c r="DU165" i="3"/>
  <c r="DU207" i="3" s="1"/>
  <c r="DU227" i="3" s="1"/>
  <c r="DV165" i="3"/>
  <c r="DW165" i="3"/>
  <c r="DW207" i="3" s="1"/>
  <c r="DW227" i="3" s="1"/>
  <c r="DX165" i="3"/>
  <c r="DX207" i="3" s="1"/>
  <c r="DX227" i="3" s="1"/>
  <c r="DY165" i="3"/>
  <c r="DY207" i="3" s="1"/>
  <c r="DY227" i="3" s="1"/>
  <c r="DZ165" i="3"/>
  <c r="DZ207" i="3" s="1"/>
  <c r="DZ227" i="3" s="1"/>
  <c r="EA165" i="3"/>
  <c r="EA207" i="3" s="1"/>
  <c r="EA227" i="3" s="1"/>
  <c r="EB165" i="3"/>
  <c r="EB207" i="3" s="1"/>
  <c r="EB227" i="3" s="1"/>
  <c r="EC165" i="3"/>
  <c r="EC207" i="3" s="1"/>
  <c r="EC227" i="3" s="1"/>
  <c r="ED165" i="3"/>
  <c r="ED207" i="3" s="1"/>
  <c r="ED227" i="3" s="1"/>
  <c r="EE165" i="3"/>
  <c r="G27" i="12" s="1"/>
  <c r="EF165" i="3"/>
  <c r="EF207" i="3" s="1"/>
  <c r="EF227" i="3" s="1"/>
  <c r="EG165" i="3"/>
  <c r="EG207" i="3" s="1"/>
  <c r="EG227" i="3" s="1"/>
  <c r="EH165" i="3"/>
  <c r="EH207" i="3" s="1"/>
  <c r="EH227" i="3" s="1"/>
  <c r="EI165" i="3"/>
  <c r="EI207" i="3" s="1"/>
  <c r="EI227" i="3" s="1"/>
  <c r="EJ165" i="3"/>
  <c r="EJ207" i="3" s="1"/>
  <c r="EJ227" i="3" s="1"/>
  <c r="EK165" i="3"/>
  <c r="EK207" i="3" s="1"/>
  <c r="EK227" i="3" s="1"/>
  <c r="EL165" i="3"/>
  <c r="EL207" i="3" s="1"/>
  <c r="EL227" i="3" s="1"/>
  <c r="EM165" i="3"/>
  <c r="EM207" i="3" s="1"/>
  <c r="EM227" i="3" s="1"/>
  <c r="EN165" i="3"/>
  <c r="H27" i="12" s="1"/>
  <c r="EO165" i="3"/>
  <c r="EO207" i="3" s="1"/>
  <c r="EO227" i="3" s="1"/>
  <c r="EP165" i="3"/>
  <c r="EP207" i="3" s="1"/>
  <c r="EP227" i="3" s="1"/>
  <c r="EQ165" i="3"/>
  <c r="EQ207" i="3" s="1"/>
  <c r="EQ227" i="3" s="1"/>
  <c r="ER165" i="3"/>
  <c r="ER207" i="3" s="1"/>
  <c r="ER227" i="3" s="1"/>
  <c r="ES165" i="3"/>
  <c r="ES207" i="3" s="1"/>
  <c r="ES227" i="3" s="1"/>
  <c r="ET165" i="3"/>
  <c r="ET207" i="3" s="1"/>
  <c r="ET227" i="3" s="1"/>
  <c r="EU165" i="3"/>
  <c r="EU207" i="3" s="1"/>
  <c r="EU227" i="3" s="1"/>
  <c r="EV165" i="3"/>
  <c r="EV207" i="3" s="1"/>
  <c r="EV227" i="3" s="1"/>
  <c r="EW165" i="3"/>
  <c r="I27" i="12" s="1"/>
  <c r="EX165" i="3"/>
  <c r="EX207" i="3" s="1"/>
  <c r="EX227" i="3" s="1"/>
  <c r="EY165" i="3"/>
  <c r="EY207" i="3" s="1"/>
  <c r="EY227" i="3" s="1"/>
  <c r="EZ165" i="3"/>
  <c r="EZ207" i="3" s="1"/>
  <c r="EZ227" i="3" s="1"/>
  <c r="FA165" i="3"/>
  <c r="FA207" i="3" s="1"/>
  <c r="FA227" i="3" s="1"/>
  <c r="FB165" i="3"/>
  <c r="FB207" i="3" s="1"/>
  <c r="FB227" i="3" s="1"/>
  <c r="FC165" i="3"/>
  <c r="FC207" i="3" s="1"/>
  <c r="FC227" i="3" s="1"/>
  <c r="FD165" i="3"/>
  <c r="FD207" i="3" s="1"/>
  <c r="FD227" i="3" s="1"/>
  <c r="FE165" i="3"/>
  <c r="FE207" i="3" s="1"/>
  <c r="FE227" i="3" s="1"/>
  <c r="FF165" i="3"/>
  <c r="J27" i="12" s="1"/>
  <c r="FG165" i="3"/>
  <c r="FG207" i="3" s="1"/>
  <c r="FG227" i="3" s="1"/>
  <c r="FH165" i="3"/>
  <c r="FH207" i="3" s="1"/>
  <c r="FH227" i="3" s="1"/>
  <c r="FI165" i="3"/>
  <c r="FI207" i="3" s="1"/>
  <c r="FI227" i="3" s="1"/>
  <c r="FJ165" i="3"/>
  <c r="FJ207" i="3" s="1"/>
  <c r="FJ227" i="3" s="1"/>
  <c r="FK165" i="3"/>
  <c r="FK207" i="3" s="1"/>
  <c r="FK227" i="3" s="1"/>
  <c r="FL165" i="3"/>
  <c r="FL207" i="3" s="1"/>
  <c r="FL227" i="3" s="1"/>
  <c r="FM165" i="3"/>
  <c r="FM207" i="3" s="1"/>
  <c r="FM227" i="3" s="1"/>
  <c r="FN165" i="3"/>
  <c r="FN207" i="3" s="1"/>
  <c r="FN227" i="3" s="1"/>
  <c r="FO165" i="3"/>
  <c r="K27" i="12" s="1"/>
  <c r="FP165" i="3"/>
  <c r="FP207" i="3" s="1"/>
  <c r="FP227" i="3" s="1"/>
  <c r="FQ165" i="3"/>
  <c r="FQ207" i="3" s="1"/>
  <c r="FQ227" i="3" s="1"/>
  <c r="FR165" i="3"/>
  <c r="FR207" i="3" s="1"/>
  <c r="FR227" i="3" s="1"/>
  <c r="FS165" i="3"/>
  <c r="FS207" i="3" s="1"/>
  <c r="FS227" i="3" s="1"/>
  <c r="FT165" i="3"/>
  <c r="FT207" i="3" s="1"/>
  <c r="FT227" i="3" s="1"/>
  <c r="FU165" i="3"/>
  <c r="FU207" i="3" s="1"/>
  <c r="FU227" i="3" s="1"/>
  <c r="FV165" i="3"/>
  <c r="FV207" i="3" s="1"/>
  <c r="FV227" i="3" s="1"/>
  <c r="FW165" i="3"/>
  <c r="FW207" i="3" s="1"/>
  <c r="FW227" i="3" s="1"/>
  <c r="FX165" i="3"/>
  <c r="L27" i="12" s="1"/>
  <c r="FY165" i="3"/>
  <c r="FY207" i="3" s="1"/>
  <c r="FY227" i="3" s="1"/>
  <c r="FZ165" i="3"/>
  <c r="FZ207" i="3" s="1"/>
  <c r="FZ227" i="3" s="1"/>
  <c r="GA165" i="3"/>
  <c r="GA207" i="3" s="1"/>
  <c r="GA227" i="3" s="1"/>
  <c r="GB165" i="3"/>
  <c r="GB207" i="3" s="1"/>
  <c r="GB227" i="3" s="1"/>
  <c r="GC165" i="3"/>
  <c r="GC207" i="3" s="1"/>
  <c r="GC227" i="3" s="1"/>
  <c r="GD165" i="3"/>
  <c r="GD207" i="3" s="1"/>
  <c r="GD227" i="3" s="1"/>
  <c r="GE165" i="3"/>
  <c r="GE207" i="3" s="1"/>
  <c r="GE227" i="3" s="1"/>
  <c r="GF165" i="3"/>
  <c r="GF207" i="3" s="1"/>
  <c r="GF227" i="3" s="1"/>
  <c r="GG165" i="3"/>
  <c r="GH165" i="3"/>
  <c r="GH207" i="3" s="1"/>
  <c r="GH227" i="3" s="1"/>
  <c r="GI165" i="3"/>
  <c r="GI207" i="3" s="1"/>
  <c r="GI227" i="3" s="1"/>
  <c r="GJ165" i="3"/>
  <c r="GJ207" i="3" s="1"/>
  <c r="GJ227" i="3" s="1"/>
  <c r="GK165" i="3"/>
  <c r="GK207" i="3" s="1"/>
  <c r="GK227" i="3" s="1"/>
  <c r="GL165" i="3"/>
  <c r="GL207" i="3" s="1"/>
  <c r="GL227" i="3" s="1"/>
  <c r="GM165" i="3"/>
  <c r="GM207" i="3" s="1"/>
  <c r="GM227" i="3" s="1"/>
  <c r="GN165" i="3"/>
  <c r="GN207" i="3" s="1"/>
  <c r="GN227" i="3" s="1"/>
  <c r="GO165" i="3"/>
  <c r="GO207" i="3" s="1"/>
  <c r="GO227" i="3" s="1"/>
  <c r="GP165" i="3"/>
  <c r="GQ165" i="3"/>
  <c r="GQ207" i="3" s="1"/>
  <c r="GQ227" i="3" s="1"/>
  <c r="GR165" i="3"/>
  <c r="GR207" i="3" s="1"/>
  <c r="GR227" i="3" s="1"/>
  <c r="GS165" i="3"/>
  <c r="GS207" i="3" s="1"/>
  <c r="GS227" i="3" s="1"/>
  <c r="GT165" i="3"/>
  <c r="GT207" i="3" s="1"/>
  <c r="GT227" i="3" s="1"/>
  <c r="GU165" i="3"/>
  <c r="GU207" i="3" s="1"/>
  <c r="GU227" i="3" s="1"/>
  <c r="GV165" i="3"/>
  <c r="GV207" i="3" s="1"/>
  <c r="GV227" i="3" s="1"/>
  <c r="GW165" i="3"/>
  <c r="GW207" i="3" s="1"/>
  <c r="GW227" i="3" s="1"/>
  <c r="GX165" i="3"/>
  <c r="GX207" i="3" s="1"/>
  <c r="GX227" i="3" s="1"/>
  <c r="GY165" i="3"/>
  <c r="O27" i="12" s="1"/>
  <c r="GZ165" i="3"/>
  <c r="GZ207" i="3" s="1"/>
  <c r="GZ227" i="3" s="1"/>
  <c r="HA165" i="3"/>
  <c r="HA207" i="3" s="1"/>
  <c r="HA227" i="3" s="1"/>
  <c r="HB165" i="3"/>
  <c r="HB207" i="3" s="1"/>
  <c r="HB227" i="3" s="1"/>
  <c r="HC165" i="3"/>
  <c r="HC207" i="3" s="1"/>
  <c r="HC227" i="3" s="1"/>
  <c r="HD165" i="3"/>
  <c r="HD207" i="3" s="1"/>
  <c r="HD227" i="3" s="1"/>
  <c r="HE165" i="3"/>
  <c r="HE207" i="3" s="1"/>
  <c r="HE227" i="3" s="1"/>
  <c r="HF165" i="3"/>
  <c r="HF207" i="3" s="1"/>
  <c r="HF227" i="3" s="1"/>
  <c r="HG165" i="3"/>
  <c r="HG207" i="3" s="1"/>
  <c r="HG227" i="3" s="1"/>
  <c r="HH165" i="3"/>
  <c r="HH207" i="3" s="1"/>
  <c r="HH227" i="3" s="1"/>
  <c r="DE166" i="3"/>
  <c r="DE208" i="3" s="1"/>
  <c r="DF166" i="3"/>
  <c r="DF208" i="3" s="1"/>
  <c r="DG166" i="3"/>
  <c r="DG208" i="3" s="1"/>
  <c r="DH166" i="3"/>
  <c r="DH208" i="3" s="1"/>
  <c r="DI166" i="3"/>
  <c r="DI208" i="3" s="1"/>
  <c r="DJ166" i="3"/>
  <c r="DJ208" i="3" s="1"/>
  <c r="DK166" i="3"/>
  <c r="DL166" i="3"/>
  <c r="D29" i="12" s="1"/>
  <c r="DM166" i="3"/>
  <c r="E29" i="12" s="1"/>
  <c r="DN166" i="3"/>
  <c r="DN208" i="3" s="1"/>
  <c r="DO166" i="3"/>
  <c r="DO208" i="3" s="1"/>
  <c r="DP166" i="3"/>
  <c r="DP208" i="3" s="1"/>
  <c r="DQ166" i="3"/>
  <c r="DQ208" i="3" s="1"/>
  <c r="DR166" i="3"/>
  <c r="DR208" i="3" s="1"/>
  <c r="DS166" i="3"/>
  <c r="DS208" i="3" s="1"/>
  <c r="DT166" i="3"/>
  <c r="DT208" i="3" s="1"/>
  <c r="DU166" i="3"/>
  <c r="DU208" i="3" s="1"/>
  <c r="DV166" i="3"/>
  <c r="F29" i="12" s="1"/>
  <c r="DW166" i="3"/>
  <c r="DW208" i="3" s="1"/>
  <c r="DX166" i="3"/>
  <c r="DX208" i="3" s="1"/>
  <c r="DY166" i="3"/>
  <c r="DY208" i="3" s="1"/>
  <c r="DZ166" i="3"/>
  <c r="DZ208" i="3" s="1"/>
  <c r="EA166" i="3"/>
  <c r="EA208" i="3" s="1"/>
  <c r="EB166" i="3"/>
  <c r="EB208" i="3" s="1"/>
  <c r="EC166" i="3"/>
  <c r="EC208" i="3" s="1"/>
  <c r="ED166" i="3"/>
  <c r="ED208" i="3" s="1"/>
  <c r="EE166" i="3"/>
  <c r="G29" i="12" s="1"/>
  <c r="EF166" i="3"/>
  <c r="EF208" i="3" s="1"/>
  <c r="EG166" i="3"/>
  <c r="EG208" i="3" s="1"/>
  <c r="EH166" i="3"/>
  <c r="EH208" i="3" s="1"/>
  <c r="EI166" i="3"/>
  <c r="EI208" i="3" s="1"/>
  <c r="EJ166" i="3"/>
  <c r="EJ208" i="3" s="1"/>
  <c r="EK166" i="3"/>
  <c r="EK208" i="3" s="1"/>
  <c r="EL166" i="3"/>
  <c r="EL208" i="3" s="1"/>
  <c r="EM166" i="3"/>
  <c r="EM208" i="3" s="1"/>
  <c r="EN166" i="3"/>
  <c r="H29" i="12" s="1"/>
  <c r="EO166" i="3"/>
  <c r="EO208" i="3" s="1"/>
  <c r="EP166" i="3"/>
  <c r="EP208" i="3" s="1"/>
  <c r="EQ166" i="3"/>
  <c r="EQ208" i="3" s="1"/>
  <c r="ER166" i="3"/>
  <c r="ER208" i="3" s="1"/>
  <c r="ES166" i="3"/>
  <c r="ES208" i="3" s="1"/>
  <c r="ET166" i="3"/>
  <c r="ET208" i="3" s="1"/>
  <c r="EU166" i="3"/>
  <c r="EU208" i="3" s="1"/>
  <c r="EV166" i="3"/>
  <c r="EV208" i="3" s="1"/>
  <c r="EW166" i="3"/>
  <c r="I29" i="12" s="1"/>
  <c r="EX166" i="3"/>
  <c r="EX208" i="3" s="1"/>
  <c r="EY166" i="3"/>
  <c r="EY208" i="3" s="1"/>
  <c r="EZ166" i="3"/>
  <c r="EZ208" i="3" s="1"/>
  <c r="FA166" i="3"/>
  <c r="FA208" i="3" s="1"/>
  <c r="FB166" i="3"/>
  <c r="FB208" i="3" s="1"/>
  <c r="FC166" i="3"/>
  <c r="FC208" i="3" s="1"/>
  <c r="FD166" i="3"/>
  <c r="FD208" i="3" s="1"/>
  <c r="FE166" i="3"/>
  <c r="FE208" i="3" s="1"/>
  <c r="FF166" i="3"/>
  <c r="J29" i="12" s="1"/>
  <c r="FG166" i="3"/>
  <c r="FG208" i="3" s="1"/>
  <c r="FH166" i="3"/>
  <c r="FH208" i="3" s="1"/>
  <c r="FI166" i="3"/>
  <c r="FI208" i="3" s="1"/>
  <c r="FJ166" i="3"/>
  <c r="FJ208" i="3" s="1"/>
  <c r="FK166" i="3"/>
  <c r="FK208" i="3" s="1"/>
  <c r="FL166" i="3"/>
  <c r="FL208" i="3" s="1"/>
  <c r="FM166" i="3"/>
  <c r="FM208" i="3" s="1"/>
  <c r="FN166" i="3"/>
  <c r="FN208" i="3" s="1"/>
  <c r="FO166" i="3"/>
  <c r="K29" i="12" s="1"/>
  <c r="FP166" i="3"/>
  <c r="FP208" i="3" s="1"/>
  <c r="FQ166" i="3"/>
  <c r="FQ208" i="3" s="1"/>
  <c r="FR166" i="3"/>
  <c r="FR208" i="3" s="1"/>
  <c r="FS166" i="3"/>
  <c r="FS208" i="3" s="1"/>
  <c r="FT166" i="3"/>
  <c r="FT208" i="3" s="1"/>
  <c r="FU166" i="3"/>
  <c r="FU208" i="3" s="1"/>
  <c r="FV166" i="3"/>
  <c r="FV208" i="3" s="1"/>
  <c r="FW166" i="3"/>
  <c r="FW208" i="3" s="1"/>
  <c r="FX166" i="3"/>
  <c r="L29" i="12" s="1"/>
  <c r="FY166" i="3"/>
  <c r="FY208" i="3" s="1"/>
  <c r="FZ166" i="3"/>
  <c r="FZ208" i="3" s="1"/>
  <c r="GA166" i="3"/>
  <c r="GA208" i="3" s="1"/>
  <c r="GB166" i="3"/>
  <c r="GB208" i="3" s="1"/>
  <c r="GC166" i="3"/>
  <c r="GC208" i="3" s="1"/>
  <c r="GD166" i="3"/>
  <c r="GD208" i="3" s="1"/>
  <c r="GE166" i="3"/>
  <c r="GE208" i="3" s="1"/>
  <c r="GF166" i="3"/>
  <c r="GF208" i="3" s="1"/>
  <c r="GG166" i="3"/>
  <c r="M29" i="12" s="1"/>
  <c r="GH166" i="3"/>
  <c r="GH208" i="3" s="1"/>
  <c r="GI166" i="3"/>
  <c r="GI208" i="3" s="1"/>
  <c r="GJ166" i="3"/>
  <c r="GJ208" i="3" s="1"/>
  <c r="GK166" i="3"/>
  <c r="GK208" i="3" s="1"/>
  <c r="GL166" i="3"/>
  <c r="GL208" i="3" s="1"/>
  <c r="GM166" i="3"/>
  <c r="GM208" i="3" s="1"/>
  <c r="GN166" i="3"/>
  <c r="GN208" i="3" s="1"/>
  <c r="GO166" i="3"/>
  <c r="GO208" i="3" s="1"/>
  <c r="GP166" i="3"/>
  <c r="N29" i="12" s="1"/>
  <c r="GQ166" i="3"/>
  <c r="GQ208" i="3" s="1"/>
  <c r="GR166" i="3"/>
  <c r="GR208" i="3" s="1"/>
  <c r="GS166" i="3"/>
  <c r="GS208" i="3" s="1"/>
  <c r="GT166" i="3"/>
  <c r="GT208" i="3" s="1"/>
  <c r="GU166" i="3"/>
  <c r="GU208" i="3" s="1"/>
  <c r="GV166" i="3"/>
  <c r="GV208" i="3" s="1"/>
  <c r="GW166" i="3"/>
  <c r="GW208" i="3" s="1"/>
  <c r="GX166" i="3"/>
  <c r="GX208" i="3" s="1"/>
  <c r="GY166" i="3"/>
  <c r="O29" i="12" s="1"/>
  <c r="GZ166" i="3"/>
  <c r="GZ208" i="3" s="1"/>
  <c r="HA166" i="3"/>
  <c r="HA208" i="3" s="1"/>
  <c r="HB166" i="3"/>
  <c r="HB208" i="3" s="1"/>
  <c r="HC166" i="3"/>
  <c r="HC208" i="3" s="1"/>
  <c r="HD166" i="3"/>
  <c r="HD208" i="3" s="1"/>
  <c r="HE166" i="3"/>
  <c r="HE208" i="3" s="1"/>
  <c r="HF166" i="3"/>
  <c r="HF208" i="3" s="1"/>
  <c r="HG166" i="3"/>
  <c r="HG208" i="3" s="1"/>
  <c r="HH166" i="3"/>
  <c r="HH208" i="3" s="1"/>
  <c r="DE167" i="3"/>
  <c r="DE209" i="3" s="1"/>
  <c r="DF167" i="3"/>
  <c r="DF209" i="3" s="1"/>
  <c r="DG167" i="3"/>
  <c r="DG209" i="3" s="1"/>
  <c r="DH167" i="3"/>
  <c r="DH209" i="3" s="1"/>
  <c r="DI167" i="3"/>
  <c r="DI209" i="3" s="1"/>
  <c r="DJ167" i="3"/>
  <c r="DJ209" i="3" s="1"/>
  <c r="DK167" i="3"/>
  <c r="DL167" i="3"/>
  <c r="D30" i="12" s="1"/>
  <c r="DM167" i="3"/>
  <c r="DN167" i="3"/>
  <c r="DN209" i="3" s="1"/>
  <c r="DO167" i="3"/>
  <c r="DO209" i="3" s="1"/>
  <c r="DP167" i="3"/>
  <c r="DP209" i="3" s="1"/>
  <c r="DQ167" i="3"/>
  <c r="DQ209" i="3" s="1"/>
  <c r="DR167" i="3"/>
  <c r="DR209" i="3" s="1"/>
  <c r="DS167" i="3"/>
  <c r="DS209" i="3" s="1"/>
  <c r="DT167" i="3"/>
  <c r="DT209" i="3" s="1"/>
  <c r="DU167" i="3"/>
  <c r="DU209" i="3" s="1"/>
  <c r="DV167" i="3"/>
  <c r="DW167" i="3"/>
  <c r="DW209" i="3" s="1"/>
  <c r="DX167" i="3"/>
  <c r="DX209" i="3" s="1"/>
  <c r="DY167" i="3"/>
  <c r="DY209" i="3" s="1"/>
  <c r="DZ167" i="3"/>
  <c r="DZ209" i="3" s="1"/>
  <c r="EA167" i="3"/>
  <c r="EA209" i="3" s="1"/>
  <c r="EB167" i="3"/>
  <c r="EB209" i="3" s="1"/>
  <c r="EC167" i="3"/>
  <c r="EC209" i="3" s="1"/>
  <c r="ED167" i="3"/>
  <c r="ED209" i="3" s="1"/>
  <c r="EE167" i="3"/>
  <c r="G30" i="12" s="1"/>
  <c r="EF167" i="3"/>
  <c r="EF209" i="3" s="1"/>
  <c r="EG167" i="3"/>
  <c r="EG209" i="3" s="1"/>
  <c r="EH167" i="3"/>
  <c r="EH209" i="3" s="1"/>
  <c r="EI167" i="3"/>
  <c r="EI209" i="3" s="1"/>
  <c r="EJ167" i="3"/>
  <c r="EJ209" i="3" s="1"/>
  <c r="EK167" i="3"/>
  <c r="EK209" i="3" s="1"/>
  <c r="EL167" i="3"/>
  <c r="EL209" i="3" s="1"/>
  <c r="EM167" i="3"/>
  <c r="EM209" i="3" s="1"/>
  <c r="EN167" i="3"/>
  <c r="H30" i="12" s="1"/>
  <c r="EO167" i="3"/>
  <c r="EO209" i="3" s="1"/>
  <c r="EP167" i="3"/>
  <c r="EP209" i="3" s="1"/>
  <c r="EQ167" i="3"/>
  <c r="EQ209" i="3" s="1"/>
  <c r="ER167" i="3"/>
  <c r="ER209" i="3" s="1"/>
  <c r="ES167" i="3"/>
  <c r="ES209" i="3" s="1"/>
  <c r="ET167" i="3"/>
  <c r="ET209" i="3" s="1"/>
  <c r="EU167" i="3"/>
  <c r="EU209" i="3" s="1"/>
  <c r="EV167" i="3"/>
  <c r="EV209" i="3" s="1"/>
  <c r="EW167" i="3"/>
  <c r="I30" i="12" s="1"/>
  <c r="EX167" i="3"/>
  <c r="EX209" i="3" s="1"/>
  <c r="EY167" i="3"/>
  <c r="EY209" i="3" s="1"/>
  <c r="EZ167" i="3"/>
  <c r="EZ209" i="3" s="1"/>
  <c r="FA167" i="3"/>
  <c r="FA209" i="3" s="1"/>
  <c r="FB167" i="3"/>
  <c r="FB209" i="3" s="1"/>
  <c r="FC167" i="3"/>
  <c r="FC209" i="3" s="1"/>
  <c r="FD167" i="3"/>
  <c r="FD209" i="3" s="1"/>
  <c r="FE167" i="3"/>
  <c r="FE209" i="3" s="1"/>
  <c r="FF167" i="3"/>
  <c r="J30" i="12" s="1"/>
  <c r="FG167" i="3"/>
  <c r="FG209" i="3" s="1"/>
  <c r="FH167" i="3"/>
  <c r="FH209" i="3" s="1"/>
  <c r="FI167" i="3"/>
  <c r="FI209" i="3" s="1"/>
  <c r="FJ167" i="3"/>
  <c r="FJ209" i="3" s="1"/>
  <c r="FK167" i="3"/>
  <c r="FK209" i="3" s="1"/>
  <c r="FL167" i="3"/>
  <c r="FL209" i="3" s="1"/>
  <c r="FM167" i="3"/>
  <c r="FM209" i="3" s="1"/>
  <c r="FN167" i="3"/>
  <c r="FN209" i="3" s="1"/>
  <c r="FO167" i="3"/>
  <c r="K30" i="12" s="1"/>
  <c r="FP167" i="3"/>
  <c r="FP209" i="3" s="1"/>
  <c r="FQ167" i="3"/>
  <c r="FQ209" i="3" s="1"/>
  <c r="FR167" i="3"/>
  <c r="FR209" i="3" s="1"/>
  <c r="FS167" i="3"/>
  <c r="FS209" i="3" s="1"/>
  <c r="FT167" i="3"/>
  <c r="FT209" i="3" s="1"/>
  <c r="FU167" i="3"/>
  <c r="FU209" i="3" s="1"/>
  <c r="FV167" i="3"/>
  <c r="FV209" i="3" s="1"/>
  <c r="FW167" i="3"/>
  <c r="FW209" i="3" s="1"/>
  <c r="FX167" i="3"/>
  <c r="L30" i="12" s="1"/>
  <c r="FY167" i="3"/>
  <c r="FY209" i="3" s="1"/>
  <c r="FZ167" i="3"/>
  <c r="FZ209" i="3" s="1"/>
  <c r="GA167" i="3"/>
  <c r="GA209" i="3" s="1"/>
  <c r="GB167" i="3"/>
  <c r="GB209" i="3" s="1"/>
  <c r="GC167" i="3"/>
  <c r="GC209" i="3" s="1"/>
  <c r="GD167" i="3"/>
  <c r="GD209" i="3" s="1"/>
  <c r="GE167" i="3"/>
  <c r="GE209" i="3" s="1"/>
  <c r="GF167" i="3"/>
  <c r="GF209" i="3" s="1"/>
  <c r="GG167" i="3"/>
  <c r="GH167" i="3"/>
  <c r="GH209" i="3" s="1"/>
  <c r="GI167" i="3"/>
  <c r="GI209" i="3" s="1"/>
  <c r="GJ167" i="3"/>
  <c r="GJ209" i="3" s="1"/>
  <c r="GK167" i="3"/>
  <c r="GK209" i="3" s="1"/>
  <c r="GL167" i="3"/>
  <c r="GL209" i="3" s="1"/>
  <c r="GM167" i="3"/>
  <c r="GM209" i="3" s="1"/>
  <c r="GN167" i="3"/>
  <c r="GN209" i="3" s="1"/>
  <c r="GO167" i="3"/>
  <c r="GO209" i="3" s="1"/>
  <c r="GP167" i="3"/>
  <c r="GQ167" i="3"/>
  <c r="GQ209" i="3" s="1"/>
  <c r="GR167" i="3"/>
  <c r="GR209" i="3" s="1"/>
  <c r="GS167" i="3"/>
  <c r="GS209" i="3" s="1"/>
  <c r="GT167" i="3"/>
  <c r="GT209" i="3" s="1"/>
  <c r="GU167" i="3"/>
  <c r="GU209" i="3" s="1"/>
  <c r="GV167" i="3"/>
  <c r="GV209" i="3" s="1"/>
  <c r="GW167" i="3"/>
  <c r="GW209" i="3" s="1"/>
  <c r="GX167" i="3"/>
  <c r="GX209" i="3" s="1"/>
  <c r="GY167" i="3"/>
  <c r="O30" i="12" s="1"/>
  <c r="GZ167" i="3"/>
  <c r="GZ209" i="3" s="1"/>
  <c r="HA167" i="3"/>
  <c r="HA209" i="3" s="1"/>
  <c r="HB167" i="3"/>
  <c r="HB209" i="3" s="1"/>
  <c r="HC167" i="3"/>
  <c r="HC209" i="3" s="1"/>
  <c r="HD167" i="3"/>
  <c r="HD209" i="3" s="1"/>
  <c r="HE167" i="3"/>
  <c r="HE209" i="3" s="1"/>
  <c r="HF167" i="3"/>
  <c r="HF209" i="3" s="1"/>
  <c r="HG167" i="3"/>
  <c r="HG209" i="3" s="1"/>
  <c r="HH167" i="3"/>
  <c r="HH209" i="3" s="1"/>
  <c r="DD153" i="3"/>
  <c r="DD154" i="3"/>
  <c r="DD155" i="3"/>
  <c r="DD156" i="3"/>
  <c r="DD157" i="3"/>
  <c r="DD158" i="3"/>
  <c r="DD159" i="3"/>
  <c r="DD160" i="3"/>
  <c r="DD161" i="3"/>
  <c r="DD162" i="3"/>
  <c r="DD163" i="3"/>
  <c r="DD164" i="3"/>
  <c r="DD165" i="3"/>
  <c r="DD166" i="3"/>
  <c r="DD167" i="3"/>
  <c r="DD152" i="3"/>
  <c r="CQ152" i="3"/>
  <c r="CQ194" i="3" s="1"/>
  <c r="CR152" i="3"/>
  <c r="CR194" i="3" s="1"/>
  <c r="CS152" i="3"/>
  <c r="CS194" i="3" s="1"/>
  <c r="CT152" i="3"/>
  <c r="CT194" i="3" s="1"/>
  <c r="CU152" i="3"/>
  <c r="CU194" i="3" s="1"/>
  <c r="CV152" i="3"/>
  <c r="CV194" i="3" s="1"/>
  <c r="CW152" i="3"/>
  <c r="CX152" i="3"/>
  <c r="CX194" i="3" s="1"/>
  <c r="CY152" i="3"/>
  <c r="CY194" i="3" s="1"/>
  <c r="CZ152" i="3"/>
  <c r="CZ194" i="3" s="1"/>
  <c r="DA152" i="3"/>
  <c r="DA194" i="3" s="1"/>
  <c r="DB152" i="3"/>
  <c r="DB194" i="3" s="1"/>
  <c r="DC152" i="3"/>
  <c r="DC194" i="3" s="1"/>
  <c r="CQ153" i="3"/>
  <c r="CQ195" i="3" s="1"/>
  <c r="CR153" i="3"/>
  <c r="CR195" i="3" s="1"/>
  <c r="CS153" i="3"/>
  <c r="CS195" i="3" s="1"/>
  <c r="CT153" i="3"/>
  <c r="CT195" i="3" s="1"/>
  <c r="CU153" i="3"/>
  <c r="CU195" i="3" s="1"/>
  <c r="CV153" i="3"/>
  <c r="CV195" i="3" s="1"/>
  <c r="CW153" i="3"/>
  <c r="C48" i="14" s="1"/>
  <c r="CX153" i="3"/>
  <c r="CX195" i="3" s="1"/>
  <c r="CY153" i="3"/>
  <c r="CY195" i="3" s="1"/>
  <c r="CZ153" i="3"/>
  <c r="CZ195" i="3" s="1"/>
  <c r="DA153" i="3"/>
  <c r="DA195" i="3" s="1"/>
  <c r="DB153" i="3"/>
  <c r="DB195" i="3" s="1"/>
  <c r="DC153" i="3"/>
  <c r="DC195" i="3" s="1"/>
  <c r="CQ154" i="3"/>
  <c r="CQ196" i="3" s="1"/>
  <c r="CR154" i="3"/>
  <c r="CR196" i="3" s="1"/>
  <c r="CS154" i="3"/>
  <c r="CS196" i="3" s="1"/>
  <c r="CT154" i="3"/>
  <c r="CT196" i="3" s="1"/>
  <c r="CU154" i="3"/>
  <c r="CU196" i="3" s="1"/>
  <c r="CV154" i="3"/>
  <c r="CV196" i="3" s="1"/>
  <c r="CW154" i="3"/>
  <c r="CX154" i="3"/>
  <c r="CX196" i="3" s="1"/>
  <c r="CY154" i="3"/>
  <c r="CY196" i="3" s="1"/>
  <c r="CZ154" i="3"/>
  <c r="CZ196" i="3" s="1"/>
  <c r="DA154" i="3"/>
  <c r="DA196" i="3" s="1"/>
  <c r="DB154" i="3"/>
  <c r="DB196" i="3" s="1"/>
  <c r="DC154" i="3"/>
  <c r="DC196" i="3" s="1"/>
  <c r="CQ155" i="3"/>
  <c r="CQ197" i="3" s="1"/>
  <c r="CR155" i="3"/>
  <c r="CR197" i="3" s="1"/>
  <c r="CS155" i="3"/>
  <c r="CS197" i="3" s="1"/>
  <c r="CT155" i="3"/>
  <c r="CT197" i="3" s="1"/>
  <c r="CU155" i="3"/>
  <c r="CU197" i="3" s="1"/>
  <c r="CV155" i="3"/>
  <c r="CV197" i="3" s="1"/>
  <c r="CW155" i="3"/>
  <c r="CX155" i="3"/>
  <c r="CX197" i="3" s="1"/>
  <c r="CY155" i="3"/>
  <c r="CY197" i="3" s="1"/>
  <c r="CZ155" i="3"/>
  <c r="CZ197" i="3" s="1"/>
  <c r="DA155" i="3"/>
  <c r="DA197" i="3" s="1"/>
  <c r="DB155" i="3"/>
  <c r="DB197" i="3" s="1"/>
  <c r="DC155" i="3"/>
  <c r="DC197" i="3" s="1"/>
  <c r="CQ156" i="3"/>
  <c r="CQ198" i="3" s="1"/>
  <c r="CR156" i="3"/>
  <c r="CR198" i="3" s="1"/>
  <c r="CS156" i="3"/>
  <c r="CS198" i="3" s="1"/>
  <c r="CT156" i="3"/>
  <c r="CT198" i="3" s="1"/>
  <c r="CU156" i="3"/>
  <c r="CU198" i="3" s="1"/>
  <c r="CV156" i="3"/>
  <c r="CV198" i="3" s="1"/>
  <c r="CW156" i="3"/>
  <c r="CX156" i="3"/>
  <c r="CX198" i="3" s="1"/>
  <c r="CY156" i="3"/>
  <c r="CY198" i="3" s="1"/>
  <c r="CZ156" i="3"/>
  <c r="CZ198" i="3" s="1"/>
  <c r="DA156" i="3"/>
  <c r="DA198" i="3" s="1"/>
  <c r="DB156" i="3"/>
  <c r="DB198" i="3" s="1"/>
  <c r="DC156" i="3"/>
  <c r="DC198" i="3" s="1"/>
  <c r="CQ157" i="3"/>
  <c r="CQ199" i="3" s="1"/>
  <c r="CR157" i="3"/>
  <c r="CR199" i="3" s="1"/>
  <c r="CS157" i="3"/>
  <c r="CS199" i="3" s="1"/>
  <c r="CT157" i="3"/>
  <c r="CT199" i="3" s="1"/>
  <c r="CU157" i="3"/>
  <c r="CU199" i="3" s="1"/>
  <c r="CV157" i="3"/>
  <c r="CV199" i="3" s="1"/>
  <c r="CW157" i="3"/>
  <c r="C52" i="14" s="1"/>
  <c r="CX157" i="3"/>
  <c r="CX199" i="3" s="1"/>
  <c r="CY157" i="3"/>
  <c r="CY199" i="3" s="1"/>
  <c r="CZ157" i="3"/>
  <c r="CZ199" i="3" s="1"/>
  <c r="DA157" i="3"/>
  <c r="DA199" i="3" s="1"/>
  <c r="DB157" i="3"/>
  <c r="DB199" i="3" s="1"/>
  <c r="DC157" i="3"/>
  <c r="DC199" i="3" s="1"/>
  <c r="CQ158" i="3"/>
  <c r="CQ200" i="3" s="1"/>
  <c r="CR158" i="3"/>
  <c r="CR200" i="3" s="1"/>
  <c r="CS158" i="3"/>
  <c r="CS200" i="3" s="1"/>
  <c r="CT158" i="3"/>
  <c r="CT200" i="3" s="1"/>
  <c r="CU158" i="3"/>
  <c r="CU200" i="3" s="1"/>
  <c r="CV158" i="3"/>
  <c r="CV200" i="3" s="1"/>
  <c r="CW158" i="3"/>
  <c r="CX158" i="3"/>
  <c r="CX200" i="3" s="1"/>
  <c r="CY158" i="3"/>
  <c r="CY200" i="3" s="1"/>
  <c r="CZ158" i="3"/>
  <c r="CZ200" i="3" s="1"/>
  <c r="DA158" i="3"/>
  <c r="DA200" i="3" s="1"/>
  <c r="DB158" i="3"/>
  <c r="DB200" i="3" s="1"/>
  <c r="DC158" i="3"/>
  <c r="DC200" i="3" s="1"/>
  <c r="CQ159" i="3"/>
  <c r="CQ201" i="3" s="1"/>
  <c r="CR159" i="3"/>
  <c r="CR201" i="3" s="1"/>
  <c r="CS159" i="3"/>
  <c r="CS201" i="3" s="1"/>
  <c r="CT159" i="3"/>
  <c r="CT201" i="3" s="1"/>
  <c r="CU159" i="3"/>
  <c r="CU201" i="3" s="1"/>
  <c r="CV159" i="3"/>
  <c r="CV201" i="3" s="1"/>
  <c r="CW159" i="3"/>
  <c r="C54" i="14" s="1"/>
  <c r="CX159" i="3"/>
  <c r="CX201" i="3" s="1"/>
  <c r="CY159" i="3"/>
  <c r="CY201" i="3" s="1"/>
  <c r="CZ159" i="3"/>
  <c r="CZ201" i="3" s="1"/>
  <c r="DA159" i="3"/>
  <c r="DA201" i="3" s="1"/>
  <c r="DB159" i="3"/>
  <c r="DB201" i="3" s="1"/>
  <c r="DC159" i="3"/>
  <c r="DC201" i="3" s="1"/>
  <c r="CQ160" i="3"/>
  <c r="CQ202" i="3" s="1"/>
  <c r="CR160" i="3"/>
  <c r="CR202" i="3" s="1"/>
  <c r="CS160" i="3"/>
  <c r="CS202" i="3" s="1"/>
  <c r="CT160" i="3"/>
  <c r="CT202" i="3" s="1"/>
  <c r="CU160" i="3"/>
  <c r="CU202" i="3" s="1"/>
  <c r="CV160" i="3"/>
  <c r="CV202" i="3" s="1"/>
  <c r="CW160" i="3"/>
  <c r="C55" i="14" s="1"/>
  <c r="CX160" i="3"/>
  <c r="CX202" i="3" s="1"/>
  <c r="CY160" i="3"/>
  <c r="CY202" i="3" s="1"/>
  <c r="CZ160" i="3"/>
  <c r="CZ202" i="3" s="1"/>
  <c r="DA160" i="3"/>
  <c r="DA202" i="3" s="1"/>
  <c r="DB160" i="3"/>
  <c r="DB202" i="3" s="1"/>
  <c r="CQ161" i="3"/>
  <c r="CQ203" i="3" s="1"/>
  <c r="CR161" i="3"/>
  <c r="CR203" i="3" s="1"/>
  <c r="CS161" i="3"/>
  <c r="CS203" i="3" s="1"/>
  <c r="CT161" i="3"/>
  <c r="CT203" i="3" s="1"/>
  <c r="CU161" i="3"/>
  <c r="CU203" i="3" s="1"/>
  <c r="CV161" i="3"/>
  <c r="CV203" i="3" s="1"/>
  <c r="CW161" i="3"/>
  <c r="C23" i="14" s="1"/>
  <c r="CX161" i="3"/>
  <c r="CX203" i="3" s="1"/>
  <c r="CY161" i="3"/>
  <c r="CY203" i="3" s="1"/>
  <c r="CZ161" i="3"/>
  <c r="CZ203" i="3" s="1"/>
  <c r="DA161" i="3"/>
  <c r="DA203" i="3" s="1"/>
  <c r="DB161" i="3"/>
  <c r="DB203" i="3" s="1"/>
  <c r="DC161" i="3"/>
  <c r="DC203" i="3" s="1"/>
  <c r="CQ162" i="3"/>
  <c r="CQ204" i="3" s="1"/>
  <c r="CR162" i="3"/>
  <c r="CR204" i="3" s="1"/>
  <c r="CS162" i="3"/>
  <c r="CS204" i="3" s="1"/>
  <c r="CT162" i="3"/>
  <c r="CT204" i="3" s="1"/>
  <c r="CU162" i="3"/>
  <c r="CU204" i="3" s="1"/>
  <c r="CV162" i="3"/>
  <c r="CV204" i="3" s="1"/>
  <c r="CW162" i="3"/>
  <c r="CX162" i="3"/>
  <c r="CX204" i="3" s="1"/>
  <c r="CY162" i="3"/>
  <c r="CY204" i="3" s="1"/>
  <c r="CZ162" i="3"/>
  <c r="CZ204" i="3" s="1"/>
  <c r="DA162" i="3"/>
  <c r="DA204" i="3" s="1"/>
  <c r="DB162" i="3"/>
  <c r="DB204" i="3" s="1"/>
  <c r="DC162" i="3"/>
  <c r="DC204" i="3" s="1"/>
  <c r="CQ163" i="3"/>
  <c r="CQ205" i="3" s="1"/>
  <c r="CR163" i="3"/>
  <c r="CR205" i="3" s="1"/>
  <c r="CS163" i="3"/>
  <c r="CS205" i="3" s="1"/>
  <c r="CT163" i="3"/>
  <c r="CT205" i="3" s="1"/>
  <c r="CU163" i="3"/>
  <c r="CU205" i="3" s="1"/>
  <c r="CV163" i="3"/>
  <c r="CV205" i="3" s="1"/>
  <c r="CW163" i="3"/>
  <c r="CX163" i="3"/>
  <c r="CX205" i="3" s="1"/>
  <c r="CY163" i="3"/>
  <c r="CY205" i="3" s="1"/>
  <c r="CZ163" i="3"/>
  <c r="CZ205" i="3" s="1"/>
  <c r="DA163" i="3"/>
  <c r="DA205" i="3" s="1"/>
  <c r="DB163" i="3"/>
  <c r="DB205" i="3" s="1"/>
  <c r="DC163" i="3"/>
  <c r="DC205" i="3" s="1"/>
  <c r="CQ164" i="3"/>
  <c r="CQ206" i="3" s="1"/>
  <c r="CR164" i="3"/>
  <c r="CR206" i="3" s="1"/>
  <c r="CS164" i="3"/>
  <c r="CS206" i="3" s="1"/>
  <c r="CT164" i="3"/>
  <c r="CT206" i="3" s="1"/>
  <c r="CU164" i="3"/>
  <c r="CU206" i="3" s="1"/>
  <c r="CV164" i="3"/>
  <c r="CV206" i="3" s="1"/>
  <c r="CW164" i="3"/>
  <c r="CX164" i="3"/>
  <c r="CX206" i="3" s="1"/>
  <c r="CY164" i="3"/>
  <c r="CY206" i="3" s="1"/>
  <c r="CZ164" i="3"/>
  <c r="CZ206" i="3" s="1"/>
  <c r="DA164" i="3"/>
  <c r="DA206" i="3" s="1"/>
  <c r="DB164" i="3"/>
  <c r="DB206" i="3" s="1"/>
  <c r="DC164" i="3"/>
  <c r="DC206" i="3" s="1"/>
  <c r="CQ165" i="3"/>
  <c r="CQ207" i="3" s="1"/>
  <c r="CR165" i="3"/>
  <c r="CR207" i="3" s="1"/>
  <c r="CS165" i="3"/>
  <c r="CS207" i="3" s="1"/>
  <c r="CT165" i="3"/>
  <c r="CT207" i="3" s="1"/>
  <c r="CU165" i="3"/>
  <c r="CU207" i="3" s="1"/>
  <c r="CV165" i="3"/>
  <c r="CV207" i="3" s="1"/>
  <c r="CW165" i="3"/>
  <c r="CX165" i="3"/>
  <c r="CX207" i="3" s="1"/>
  <c r="CY165" i="3"/>
  <c r="CY207" i="3" s="1"/>
  <c r="CZ165" i="3"/>
  <c r="CZ207" i="3" s="1"/>
  <c r="DA165" i="3"/>
  <c r="DA207" i="3" s="1"/>
  <c r="DB165" i="3"/>
  <c r="DB207" i="3" s="1"/>
  <c r="DC165" i="3"/>
  <c r="DC207" i="3" s="1"/>
  <c r="CQ166" i="3"/>
  <c r="CQ208" i="3" s="1"/>
  <c r="CR166" i="3"/>
  <c r="CR208" i="3" s="1"/>
  <c r="CS166" i="3"/>
  <c r="CS208" i="3" s="1"/>
  <c r="CT166" i="3"/>
  <c r="CT208" i="3" s="1"/>
  <c r="CU166" i="3"/>
  <c r="CU208" i="3" s="1"/>
  <c r="CV166" i="3"/>
  <c r="CV208" i="3" s="1"/>
  <c r="CW166" i="3"/>
  <c r="CX166" i="3"/>
  <c r="CX208" i="3" s="1"/>
  <c r="CY166" i="3"/>
  <c r="CY208" i="3" s="1"/>
  <c r="CZ166" i="3"/>
  <c r="CZ208" i="3" s="1"/>
  <c r="DA166" i="3"/>
  <c r="DA208" i="3" s="1"/>
  <c r="DB166" i="3"/>
  <c r="DB208" i="3" s="1"/>
  <c r="DC166" i="3"/>
  <c r="DC208" i="3" s="1"/>
  <c r="CQ167" i="3"/>
  <c r="CQ209" i="3" s="1"/>
  <c r="CR167" i="3"/>
  <c r="CR209" i="3" s="1"/>
  <c r="CS167" i="3"/>
  <c r="CS209" i="3" s="1"/>
  <c r="CT167" i="3"/>
  <c r="CT209" i="3" s="1"/>
  <c r="CU167" i="3"/>
  <c r="CU209" i="3" s="1"/>
  <c r="CV167" i="3"/>
  <c r="CV209" i="3" s="1"/>
  <c r="CW167" i="3"/>
  <c r="CX167" i="3"/>
  <c r="CX209" i="3" s="1"/>
  <c r="CY167" i="3"/>
  <c r="CY209" i="3" s="1"/>
  <c r="CZ167" i="3"/>
  <c r="CZ209" i="3" s="1"/>
  <c r="DA167" i="3"/>
  <c r="DA209" i="3" s="1"/>
  <c r="DB167" i="3"/>
  <c r="DB209" i="3" s="1"/>
  <c r="DC167" i="3"/>
  <c r="DC209" i="3" s="1"/>
  <c r="CP153" i="3"/>
  <c r="CP154" i="3"/>
  <c r="CP155" i="3"/>
  <c r="CP156" i="3"/>
  <c r="CP157" i="3"/>
  <c r="CP158" i="3"/>
  <c r="CP159" i="3"/>
  <c r="CP160" i="3"/>
  <c r="CP161" i="3"/>
  <c r="CP162" i="3"/>
  <c r="CP163" i="3"/>
  <c r="CP164" i="3"/>
  <c r="CP165" i="3"/>
  <c r="CP166" i="3"/>
  <c r="CP167" i="3"/>
  <c r="CP152" i="3"/>
  <c r="AA152" i="3"/>
  <c r="AB152" i="3"/>
  <c r="AB194" i="3" s="1"/>
  <c r="AB214" i="3" s="1"/>
  <c r="AC152" i="3"/>
  <c r="AC194" i="3" s="1"/>
  <c r="AD152" i="3"/>
  <c r="AD194" i="3" s="1"/>
  <c r="AE152" i="3"/>
  <c r="AE194" i="3" s="1"/>
  <c r="AF152" i="3"/>
  <c r="AF194" i="3" s="1"/>
  <c r="AF214" i="3" s="1"/>
  <c r="AG152" i="3"/>
  <c r="AG194" i="3" s="1"/>
  <c r="AH152" i="3"/>
  <c r="AH194" i="3" s="1"/>
  <c r="AI152" i="3"/>
  <c r="AI194" i="3" s="1"/>
  <c r="AJ152" i="3"/>
  <c r="AJ194" i="3" s="1"/>
  <c r="AJ214" i="3" s="1"/>
  <c r="AK152" i="3"/>
  <c r="AK194" i="3" s="1"/>
  <c r="AL152" i="3"/>
  <c r="AL194" i="3" s="1"/>
  <c r="AM152" i="3"/>
  <c r="AN152" i="3"/>
  <c r="AN194" i="3" s="1"/>
  <c r="AN214" i="3" s="1"/>
  <c r="AO152" i="3"/>
  <c r="AO194" i="3" s="1"/>
  <c r="AP152" i="3"/>
  <c r="AP194" i="3" s="1"/>
  <c r="AQ152" i="3"/>
  <c r="AQ194" i="3" s="1"/>
  <c r="AR152" i="3"/>
  <c r="AR194" i="3" s="1"/>
  <c r="AR214" i="3" s="1"/>
  <c r="AS152" i="3"/>
  <c r="AS194" i="3" s="1"/>
  <c r="AT152" i="3"/>
  <c r="AT194" i="3" s="1"/>
  <c r="AU152" i="3"/>
  <c r="AU194" i="3" s="1"/>
  <c r="AV152" i="3"/>
  <c r="AV194" i="3" s="1"/>
  <c r="AV214" i="3" s="1"/>
  <c r="AW152" i="3"/>
  <c r="AW194" i="3" s="1"/>
  <c r="AX152" i="3"/>
  <c r="AX194" i="3" s="1"/>
  <c r="AY152" i="3"/>
  <c r="AZ152" i="3"/>
  <c r="BA152" i="3"/>
  <c r="BA194" i="3" s="1"/>
  <c r="BB152" i="3"/>
  <c r="BB194" i="3" s="1"/>
  <c r="BC152" i="3"/>
  <c r="BC194" i="3" s="1"/>
  <c r="BD152" i="3"/>
  <c r="BD194" i="3" s="1"/>
  <c r="BD214" i="3" s="1"/>
  <c r="BE152" i="3"/>
  <c r="BE194" i="3" s="1"/>
  <c r="BF152" i="3"/>
  <c r="BF194" i="3" s="1"/>
  <c r="BN152" i="3"/>
  <c r="BO152" i="3"/>
  <c r="BO194" i="3" s="1"/>
  <c r="BO214" i="3" s="1"/>
  <c r="BP152" i="3"/>
  <c r="BP194" i="3" s="1"/>
  <c r="BQ152" i="3"/>
  <c r="BQ194" i="3" s="1"/>
  <c r="BR152" i="3"/>
  <c r="BR194" i="3" s="1"/>
  <c r="BS152" i="3"/>
  <c r="BS194" i="3" s="1"/>
  <c r="BS214" i="3" s="1"/>
  <c r="BT152" i="3"/>
  <c r="BT194" i="3" s="1"/>
  <c r="BU152" i="3"/>
  <c r="BV152" i="3"/>
  <c r="BV194" i="3" s="1"/>
  <c r="BW152" i="3"/>
  <c r="BW194" i="3" s="1"/>
  <c r="BW214" i="3" s="1"/>
  <c r="BX152" i="3"/>
  <c r="BX194" i="3" s="1"/>
  <c r="BY152" i="3"/>
  <c r="BY194" i="3" s="1"/>
  <c r="BZ152" i="3"/>
  <c r="BZ194" i="3" s="1"/>
  <c r="CA152" i="3"/>
  <c r="CA194" i="3" s="1"/>
  <c r="CA214" i="3" s="1"/>
  <c r="CB152" i="3"/>
  <c r="CC152" i="3"/>
  <c r="CC194" i="3" s="1"/>
  <c r="CD152" i="3"/>
  <c r="CD194" i="3" s="1"/>
  <c r="CE152" i="3"/>
  <c r="CE194" i="3" s="1"/>
  <c r="CE214" i="3" s="1"/>
  <c r="CF152" i="3"/>
  <c r="CF194" i="3" s="1"/>
  <c r="CG152" i="3"/>
  <c r="CG194" i="3" s="1"/>
  <c r="CH152" i="3"/>
  <c r="CH194" i="3" s="1"/>
  <c r="CI152" i="3"/>
  <c r="CJ152" i="3"/>
  <c r="CJ194" i="3" s="1"/>
  <c r="CK152" i="3"/>
  <c r="CK194" i="3" s="1"/>
  <c r="CL152" i="3"/>
  <c r="CL194" i="3" s="1"/>
  <c r="CM152" i="3"/>
  <c r="CM194" i="3" s="1"/>
  <c r="CM214" i="3" s="1"/>
  <c r="CN152" i="3"/>
  <c r="CN194" i="3" s="1"/>
  <c r="CO152" i="3"/>
  <c r="CO194" i="3" s="1"/>
  <c r="AA153" i="3"/>
  <c r="D46" i="8" s="1"/>
  <c r="AB153" i="3"/>
  <c r="AB195" i="3" s="1"/>
  <c r="AC153" i="3"/>
  <c r="AC195" i="3" s="1"/>
  <c r="AD153" i="3"/>
  <c r="AD195" i="3" s="1"/>
  <c r="AD215" i="3" s="1"/>
  <c r="AE153" i="3"/>
  <c r="AE195" i="3" s="1"/>
  <c r="AE215" i="3" s="1"/>
  <c r="AF153" i="3"/>
  <c r="AF195" i="3" s="1"/>
  <c r="AF215" i="3" s="1"/>
  <c r="AG153" i="3"/>
  <c r="AG195" i="3" s="1"/>
  <c r="AG215" i="3" s="1"/>
  <c r="AH153" i="3"/>
  <c r="AH195" i="3" s="1"/>
  <c r="AH215" i="3" s="1"/>
  <c r="AI153" i="3"/>
  <c r="AI195" i="3" s="1"/>
  <c r="AI215" i="3" s="1"/>
  <c r="AJ153" i="3"/>
  <c r="AJ195" i="3" s="1"/>
  <c r="AK153" i="3"/>
  <c r="AK195" i="3" s="1"/>
  <c r="AL153" i="3"/>
  <c r="AL195" i="3" s="1"/>
  <c r="AL215" i="3" s="1"/>
  <c r="AM153" i="3"/>
  <c r="E46" i="8" s="1"/>
  <c r="AN153" i="3"/>
  <c r="AN195" i="3" s="1"/>
  <c r="AN215" i="3" s="1"/>
  <c r="AO153" i="3"/>
  <c r="AO195" i="3" s="1"/>
  <c r="AO215" i="3" s="1"/>
  <c r="AP153" i="3"/>
  <c r="AP195" i="3" s="1"/>
  <c r="AP215" i="3" s="1"/>
  <c r="AQ153" i="3"/>
  <c r="AQ195" i="3" s="1"/>
  <c r="AQ215" i="3" s="1"/>
  <c r="AR153" i="3"/>
  <c r="AR195" i="3" s="1"/>
  <c r="AS153" i="3"/>
  <c r="AS195" i="3" s="1"/>
  <c r="AT153" i="3"/>
  <c r="AT195" i="3" s="1"/>
  <c r="AT215" i="3" s="1"/>
  <c r="AU153" i="3"/>
  <c r="AU195" i="3" s="1"/>
  <c r="AU215" i="3" s="1"/>
  <c r="AV153" i="3"/>
  <c r="AV195" i="3" s="1"/>
  <c r="AV215" i="3" s="1"/>
  <c r="AW153" i="3"/>
  <c r="AW195" i="3" s="1"/>
  <c r="AW215" i="3" s="1"/>
  <c r="AX153" i="3"/>
  <c r="AX195" i="3" s="1"/>
  <c r="AX215" i="3" s="1"/>
  <c r="AY153" i="3"/>
  <c r="AZ153" i="3"/>
  <c r="BA153" i="3"/>
  <c r="BA195" i="3" s="1"/>
  <c r="BB153" i="3"/>
  <c r="BB195" i="3" s="1"/>
  <c r="BB215" i="3" s="1"/>
  <c r="BC153" i="3"/>
  <c r="BC195" i="3" s="1"/>
  <c r="BC215" i="3" s="1"/>
  <c r="BD153" i="3"/>
  <c r="BD195" i="3" s="1"/>
  <c r="BD215" i="3" s="1"/>
  <c r="BE153" i="3"/>
  <c r="BE195" i="3" s="1"/>
  <c r="BE215" i="3" s="1"/>
  <c r="BF153" i="3"/>
  <c r="BF195" i="3" s="1"/>
  <c r="BF215" i="3" s="1"/>
  <c r="BN153" i="3"/>
  <c r="F46" i="1" s="1"/>
  <c r="BO153" i="3"/>
  <c r="BO195" i="3" s="1"/>
  <c r="BP153" i="3"/>
  <c r="BP195" i="3" s="1"/>
  <c r="BQ153" i="3"/>
  <c r="BQ195" i="3" s="1"/>
  <c r="BQ215" i="3" s="1"/>
  <c r="BR153" i="3"/>
  <c r="BR195" i="3" s="1"/>
  <c r="BR215" i="3" s="1"/>
  <c r="BS153" i="3"/>
  <c r="BS195" i="3" s="1"/>
  <c r="BS215" i="3" s="1"/>
  <c r="BT153" i="3"/>
  <c r="BT195" i="3" s="1"/>
  <c r="BT215" i="3" s="1"/>
  <c r="BU153" i="3"/>
  <c r="G46" i="1" s="1"/>
  <c r="BV153" i="3"/>
  <c r="BV195" i="3" s="1"/>
  <c r="BV215" i="3" s="1"/>
  <c r="BW153" i="3"/>
  <c r="BW195" i="3" s="1"/>
  <c r="BX153" i="3"/>
  <c r="BX195" i="3" s="1"/>
  <c r="BY153" i="3"/>
  <c r="BY195" i="3" s="1"/>
  <c r="BY215" i="3" s="1"/>
  <c r="BZ153" i="3"/>
  <c r="BZ195" i="3" s="1"/>
  <c r="BZ215" i="3" s="1"/>
  <c r="CA153" i="3"/>
  <c r="CA195" i="3" s="1"/>
  <c r="CA215" i="3" s="1"/>
  <c r="CB153" i="3"/>
  <c r="H46" i="1" s="1"/>
  <c r="CC153" i="3"/>
  <c r="CC195" i="3" s="1"/>
  <c r="CC215" i="3" s="1"/>
  <c r="CD153" i="3"/>
  <c r="CD195" i="3" s="1"/>
  <c r="CD215" i="3" s="1"/>
  <c r="CE153" i="3"/>
  <c r="CE195" i="3" s="1"/>
  <c r="CF153" i="3"/>
  <c r="CF195" i="3" s="1"/>
  <c r="CG153" i="3"/>
  <c r="CG195" i="3" s="1"/>
  <c r="CG215" i="3" s="1"/>
  <c r="CH153" i="3"/>
  <c r="CH195" i="3" s="1"/>
  <c r="CH215" i="3" s="1"/>
  <c r="CI153" i="3"/>
  <c r="I46" i="1" s="1"/>
  <c r="CJ153" i="3"/>
  <c r="CJ195" i="3" s="1"/>
  <c r="CJ215" i="3" s="1"/>
  <c r="CK153" i="3"/>
  <c r="CK195" i="3" s="1"/>
  <c r="CK215" i="3" s="1"/>
  <c r="CL153" i="3"/>
  <c r="CL195" i="3" s="1"/>
  <c r="CL215" i="3" s="1"/>
  <c r="CM153" i="3"/>
  <c r="CM195" i="3" s="1"/>
  <c r="CN153" i="3"/>
  <c r="CN195" i="3" s="1"/>
  <c r="CO153" i="3"/>
  <c r="CO195" i="3" s="1"/>
  <c r="CO215" i="3" s="1"/>
  <c r="AA154" i="3"/>
  <c r="D47" i="8" s="1"/>
  <c r="AB154" i="3"/>
  <c r="AB196" i="3" s="1"/>
  <c r="AB216" i="3" s="1"/>
  <c r="AC154" i="3"/>
  <c r="AC196" i="3" s="1"/>
  <c r="AC216" i="3" s="1"/>
  <c r="AD154" i="3"/>
  <c r="AD196" i="3" s="1"/>
  <c r="AD216" i="3" s="1"/>
  <c r="AE154" i="3"/>
  <c r="AE196" i="3" s="1"/>
  <c r="AE216" i="3" s="1"/>
  <c r="AF154" i="3"/>
  <c r="AF196" i="3" s="1"/>
  <c r="AF216" i="3" s="1"/>
  <c r="AG154" i="3"/>
  <c r="AG196" i="3" s="1"/>
  <c r="AG216" i="3" s="1"/>
  <c r="AH154" i="3"/>
  <c r="AH196" i="3" s="1"/>
  <c r="AH216" i="3" s="1"/>
  <c r="AI154" i="3"/>
  <c r="AI196" i="3" s="1"/>
  <c r="AI216" i="3" s="1"/>
  <c r="AJ154" i="3"/>
  <c r="AJ196" i="3" s="1"/>
  <c r="AJ216" i="3" s="1"/>
  <c r="AK154" i="3"/>
  <c r="AK196" i="3" s="1"/>
  <c r="AK216" i="3" s="1"/>
  <c r="AL154" i="3"/>
  <c r="AL196" i="3" s="1"/>
  <c r="AL216" i="3" s="1"/>
  <c r="AM154" i="3"/>
  <c r="E47" i="8" s="1"/>
  <c r="AN154" i="3"/>
  <c r="AN196" i="3" s="1"/>
  <c r="AN216" i="3" s="1"/>
  <c r="AO154" i="3"/>
  <c r="AO196" i="3" s="1"/>
  <c r="AO216" i="3" s="1"/>
  <c r="AP154" i="3"/>
  <c r="AP196" i="3" s="1"/>
  <c r="AP216" i="3" s="1"/>
  <c r="AQ154" i="3"/>
  <c r="AQ196" i="3" s="1"/>
  <c r="AQ216" i="3" s="1"/>
  <c r="AR154" i="3"/>
  <c r="AR196" i="3" s="1"/>
  <c r="AR216" i="3" s="1"/>
  <c r="AS154" i="3"/>
  <c r="AS196" i="3" s="1"/>
  <c r="AS216" i="3" s="1"/>
  <c r="AT154" i="3"/>
  <c r="AT196" i="3" s="1"/>
  <c r="AT216" i="3" s="1"/>
  <c r="AU154" i="3"/>
  <c r="AU196" i="3" s="1"/>
  <c r="AU216" i="3" s="1"/>
  <c r="AV154" i="3"/>
  <c r="AV196" i="3" s="1"/>
  <c r="AV216" i="3" s="1"/>
  <c r="AW154" i="3"/>
  <c r="AW196" i="3" s="1"/>
  <c r="AW216" i="3" s="1"/>
  <c r="AX154" i="3"/>
  <c r="AX196" i="3" s="1"/>
  <c r="AX216" i="3" s="1"/>
  <c r="AY154" i="3"/>
  <c r="AZ154" i="3"/>
  <c r="D47" i="1" s="1"/>
  <c r="BA154" i="3"/>
  <c r="BA196" i="3" s="1"/>
  <c r="BA216" i="3" s="1"/>
  <c r="BB154" i="3"/>
  <c r="BB196" i="3" s="1"/>
  <c r="BB216" i="3" s="1"/>
  <c r="BC154" i="3"/>
  <c r="BC196" i="3" s="1"/>
  <c r="BC216" i="3" s="1"/>
  <c r="BD154" i="3"/>
  <c r="BD196" i="3" s="1"/>
  <c r="BD216" i="3" s="1"/>
  <c r="BE154" i="3"/>
  <c r="BE196" i="3" s="1"/>
  <c r="BE216" i="3" s="1"/>
  <c r="BF154" i="3"/>
  <c r="BF196" i="3" s="1"/>
  <c r="BF216" i="3" s="1"/>
  <c r="BN154" i="3"/>
  <c r="F47" i="1" s="1"/>
  <c r="BO154" i="3"/>
  <c r="BO196" i="3" s="1"/>
  <c r="BO216" i="3" s="1"/>
  <c r="BP154" i="3"/>
  <c r="BP196" i="3" s="1"/>
  <c r="BP216" i="3" s="1"/>
  <c r="BQ154" i="3"/>
  <c r="BQ196" i="3" s="1"/>
  <c r="BQ216" i="3" s="1"/>
  <c r="BR154" i="3"/>
  <c r="BR196" i="3" s="1"/>
  <c r="BR216" i="3" s="1"/>
  <c r="BS154" i="3"/>
  <c r="BS196" i="3" s="1"/>
  <c r="BS216" i="3" s="1"/>
  <c r="BT154" i="3"/>
  <c r="BT196" i="3" s="1"/>
  <c r="BT216" i="3" s="1"/>
  <c r="BU154" i="3"/>
  <c r="G47" i="1" s="1"/>
  <c r="BV154" i="3"/>
  <c r="BV196" i="3" s="1"/>
  <c r="BV216" i="3" s="1"/>
  <c r="BW154" i="3"/>
  <c r="BW196" i="3" s="1"/>
  <c r="BW216" i="3" s="1"/>
  <c r="BX154" i="3"/>
  <c r="BX196" i="3" s="1"/>
  <c r="BX216" i="3" s="1"/>
  <c r="BY154" i="3"/>
  <c r="BY196" i="3" s="1"/>
  <c r="BY216" i="3" s="1"/>
  <c r="BZ154" i="3"/>
  <c r="BZ196" i="3" s="1"/>
  <c r="BZ216" i="3" s="1"/>
  <c r="CA154" i="3"/>
  <c r="CA196" i="3" s="1"/>
  <c r="CA216" i="3" s="1"/>
  <c r="CB154" i="3"/>
  <c r="H47" i="1" s="1"/>
  <c r="CC154" i="3"/>
  <c r="CC196" i="3" s="1"/>
  <c r="CC216" i="3" s="1"/>
  <c r="CD154" i="3"/>
  <c r="CD196" i="3" s="1"/>
  <c r="CD216" i="3" s="1"/>
  <c r="CE154" i="3"/>
  <c r="CE196" i="3" s="1"/>
  <c r="CE216" i="3" s="1"/>
  <c r="CF154" i="3"/>
  <c r="CF196" i="3" s="1"/>
  <c r="CF216" i="3" s="1"/>
  <c r="CG154" i="3"/>
  <c r="CG196" i="3" s="1"/>
  <c r="CG216" i="3" s="1"/>
  <c r="CH154" i="3"/>
  <c r="CH196" i="3" s="1"/>
  <c r="CH216" i="3" s="1"/>
  <c r="CI154" i="3"/>
  <c r="I47" i="1" s="1"/>
  <c r="CJ154" i="3"/>
  <c r="CJ196" i="3" s="1"/>
  <c r="CJ216" i="3" s="1"/>
  <c r="CK154" i="3"/>
  <c r="CK196" i="3" s="1"/>
  <c r="CK216" i="3" s="1"/>
  <c r="CL154" i="3"/>
  <c r="CL196" i="3" s="1"/>
  <c r="CL216" i="3" s="1"/>
  <c r="CM154" i="3"/>
  <c r="CM196" i="3" s="1"/>
  <c r="CM216" i="3" s="1"/>
  <c r="CN154" i="3"/>
  <c r="CN196" i="3" s="1"/>
  <c r="CN216" i="3" s="1"/>
  <c r="CO154" i="3"/>
  <c r="CO196" i="3" s="1"/>
  <c r="CO216" i="3" s="1"/>
  <c r="AA155" i="3"/>
  <c r="D48" i="8" s="1"/>
  <c r="AB155" i="3"/>
  <c r="AB197" i="3" s="1"/>
  <c r="AC155" i="3"/>
  <c r="AC197" i="3" s="1"/>
  <c r="AD155" i="3"/>
  <c r="AD197" i="3" s="1"/>
  <c r="AD217" i="3" s="1"/>
  <c r="AE155" i="3"/>
  <c r="AE197" i="3" s="1"/>
  <c r="AE217" i="3" s="1"/>
  <c r="AF155" i="3"/>
  <c r="AF197" i="3" s="1"/>
  <c r="AF217" i="3" s="1"/>
  <c r="AG155" i="3"/>
  <c r="AG197" i="3" s="1"/>
  <c r="AG217" i="3" s="1"/>
  <c r="AH155" i="3"/>
  <c r="AH197" i="3" s="1"/>
  <c r="AH217" i="3" s="1"/>
  <c r="AI155" i="3"/>
  <c r="AI197" i="3" s="1"/>
  <c r="AI217" i="3" s="1"/>
  <c r="AJ155" i="3"/>
  <c r="AJ197" i="3" s="1"/>
  <c r="AK155" i="3"/>
  <c r="AK197" i="3" s="1"/>
  <c r="AL155" i="3"/>
  <c r="AL197" i="3" s="1"/>
  <c r="AL217" i="3" s="1"/>
  <c r="AM155" i="3"/>
  <c r="E48" i="8" s="1"/>
  <c r="AN155" i="3"/>
  <c r="AN197" i="3" s="1"/>
  <c r="AN217" i="3" s="1"/>
  <c r="AO155" i="3"/>
  <c r="AO197" i="3" s="1"/>
  <c r="AO217" i="3" s="1"/>
  <c r="AP155" i="3"/>
  <c r="AP197" i="3" s="1"/>
  <c r="AP217" i="3" s="1"/>
  <c r="AQ155" i="3"/>
  <c r="AQ197" i="3" s="1"/>
  <c r="AQ217" i="3" s="1"/>
  <c r="AR155" i="3"/>
  <c r="AR197" i="3" s="1"/>
  <c r="AS155" i="3"/>
  <c r="AS197" i="3" s="1"/>
  <c r="AT155" i="3"/>
  <c r="AT197" i="3" s="1"/>
  <c r="AT217" i="3" s="1"/>
  <c r="AU155" i="3"/>
  <c r="AU197" i="3" s="1"/>
  <c r="AU217" i="3" s="1"/>
  <c r="AV155" i="3"/>
  <c r="AV197" i="3" s="1"/>
  <c r="AV217" i="3" s="1"/>
  <c r="AW155" i="3"/>
  <c r="AW197" i="3" s="1"/>
  <c r="AW217" i="3" s="1"/>
  <c r="AX155" i="3"/>
  <c r="AX197" i="3" s="1"/>
  <c r="AX217" i="3" s="1"/>
  <c r="AY155" i="3"/>
  <c r="AZ155" i="3"/>
  <c r="BA155" i="3"/>
  <c r="BA197" i="3" s="1"/>
  <c r="BB155" i="3"/>
  <c r="BB197" i="3" s="1"/>
  <c r="BB217" i="3" s="1"/>
  <c r="BC155" i="3"/>
  <c r="BC197" i="3" s="1"/>
  <c r="BC217" i="3" s="1"/>
  <c r="BD155" i="3"/>
  <c r="BD197" i="3" s="1"/>
  <c r="BD217" i="3" s="1"/>
  <c r="BE155" i="3"/>
  <c r="BE197" i="3" s="1"/>
  <c r="BE217" i="3" s="1"/>
  <c r="BF155" i="3"/>
  <c r="BF197" i="3" s="1"/>
  <c r="BF217" i="3" s="1"/>
  <c r="BN155" i="3"/>
  <c r="F48" i="1" s="1"/>
  <c r="BO155" i="3"/>
  <c r="BO197" i="3" s="1"/>
  <c r="BP155" i="3"/>
  <c r="BP197" i="3" s="1"/>
  <c r="BQ155" i="3"/>
  <c r="BQ197" i="3" s="1"/>
  <c r="BQ217" i="3" s="1"/>
  <c r="BR155" i="3"/>
  <c r="BR197" i="3" s="1"/>
  <c r="BR217" i="3" s="1"/>
  <c r="BS155" i="3"/>
  <c r="BS197" i="3" s="1"/>
  <c r="BS217" i="3" s="1"/>
  <c r="BT155" i="3"/>
  <c r="BT197" i="3" s="1"/>
  <c r="BT217" i="3" s="1"/>
  <c r="BU155" i="3"/>
  <c r="G48" i="1" s="1"/>
  <c r="BV155" i="3"/>
  <c r="BV197" i="3" s="1"/>
  <c r="BV217" i="3" s="1"/>
  <c r="BW155" i="3"/>
  <c r="BW197" i="3" s="1"/>
  <c r="BX155" i="3"/>
  <c r="BX197" i="3" s="1"/>
  <c r="BY155" i="3"/>
  <c r="BY197" i="3" s="1"/>
  <c r="BY217" i="3" s="1"/>
  <c r="BZ155" i="3"/>
  <c r="BZ197" i="3" s="1"/>
  <c r="BZ217" i="3" s="1"/>
  <c r="CA155" i="3"/>
  <c r="CA197" i="3" s="1"/>
  <c r="CA217" i="3" s="1"/>
  <c r="CB155" i="3"/>
  <c r="H48" i="1" s="1"/>
  <c r="CC155" i="3"/>
  <c r="CC197" i="3" s="1"/>
  <c r="CC217" i="3" s="1"/>
  <c r="CD155" i="3"/>
  <c r="CD197" i="3" s="1"/>
  <c r="CD217" i="3" s="1"/>
  <c r="CE155" i="3"/>
  <c r="CE197" i="3" s="1"/>
  <c r="CF155" i="3"/>
  <c r="CF197" i="3" s="1"/>
  <c r="CG155" i="3"/>
  <c r="CG197" i="3" s="1"/>
  <c r="CG217" i="3" s="1"/>
  <c r="CH155" i="3"/>
  <c r="CH197" i="3" s="1"/>
  <c r="CH217" i="3" s="1"/>
  <c r="CI155" i="3"/>
  <c r="I48" i="1" s="1"/>
  <c r="CJ155" i="3"/>
  <c r="CJ197" i="3" s="1"/>
  <c r="CJ217" i="3" s="1"/>
  <c r="CK155" i="3"/>
  <c r="CK197" i="3" s="1"/>
  <c r="CK217" i="3" s="1"/>
  <c r="CL155" i="3"/>
  <c r="CL197" i="3" s="1"/>
  <c r="CL217" i="3" s="1"/>
  <c r="CM155" i="3"/>
  <c r="CM197" i="3" s="1"/>
  <c r="CN155" i="3"/>
  <c r="CN197" i="3" s="1"/>
  <c r="CO155" i="3"/>
  <c r="CO197" i="3" s="1"/>
  <c r="CO217" i="3" s="1"/>
  <c r="AA156" i="3"/>
  <c r="D49" i="8" s="1"/>
  <c r="AB156" i="3"/>
  <c r="AB198" i="3" s="1"/>
  <c r="AB218" i="3" s="1"/>
  <c r="AC156" i="3"/>
  <c r="AC198" i="3" s="1"/>
  <c r="AC218" i="3" s="1"/>
  <c r="AD156" i="3"/>
  <c r="AD198" i="3" s="1"/>
  <c r="AD218" i="3" s="1"/>
  <c r="AE156" i="3"/>
  <c r="AE198" i="3" s="1"/>
  <c r="AE218" i="3" s="1"/>
  <c r="AF156" i="3"/>
  <c r="AF198" i="3" s="1"/>
  <c r="AF218" i="3" s="1"/>
  <c r="AG156" i="3"/>
  <c r="AG198" i="3" s="1"/>
  <c r="AG218" i="3" s="1"/>
  <c r="AH156" i="3"/>
  <c r="AH198" i="3" s="1"/>
  <c r="AH218" i="3" s="1"/>
  <c r="AI156" i="3"/>
  <c r="AI198" i="3" s="1"/>
  <c r="AI218" i="3" s="1"/>
  <c r="AJ156" i="3"/>
  <c r="AJ198" i="3" s="1"/>
  <c r="AJ218" i="3" s="1"/>
  <c r="AK156" i="3"/>
  <c r="AK198" i="3" s="1"/>
  <c r="AK218" i="3" s="1"/>
  <c r="AL156" i="3"/>
  <c r="AL198" i="3" s="1"/>
  <c r="AL218" i="3" s="1"/>
  <c r="AM156" i="3"/>
  <c r="E49" i="8" s="1"/>
  <c r="AN156" i="3"/>
  <c r="AN198" i="3" s="1"/>
  <c r="AN218" i="3" s="1"/>
  <c r="AO156" i="3"/>
  <c r="AO198" i="3" s="1"/>
  <c r="AO218" i="3" s="1"/>
  <c r="AP156" i="3"/>
  <c r="AP198" i="3" s="1"/>
  <c r="AP218" i="3" s="1"/>
  <c r="AQ156" i="3"/>
  <c r="AQ198" i="3" s="1"/>
  <c r="AQ218" i="3" s="1"/>
  <c r="AR156" i="3"/>
  <c r="AR198" i="3" s="1"/>
  <c r="AR218" i="3" s="1"/>
  <c r="AS156" i="3"/>
  <c r="AS198" i="3" s="1"/>
  <c r="AS218" i="3" s="1"/>
  <c r="AT156" i="3"/>
  <c r="AT198" i="3" s="1"/>
  <c r="AT218" i="3" s="1"/>
  <c r="AU156" i="3"/>
  <c r="AU198" i="3" s="1"/>
  <c r="AU218" i="3" s="1"/>
  <c r="AV156" i="3"/>
  <c r="AV198" i="3" s="1"/>
  <c r="AV218" i="3" s="1"/>
  <c r="AW156" i="3"/>
  <c r="AW198" i="3" s="1"/>
  <c r="AW218" i="3" s="1"/>
  <c r="AX156" i="3"/>
  <c r="AX198" i="3" s="1"/>
  <c r="AX218" i="3" s="1"/>
  <c r="AY156" i="3"/>
  <c r="AZ156" i="3"/>
  <c r="D49" i="1" s="1"/>
  <c r="BA156" i="3"/>
  <c r="BA198" i="3" s="1"/>
  <c r="BA218" i="3" s="1"/>
  <c r="BB156" i="3"/>
  <c r="BB198" i="3" s="1"/>
  <c r="BB218" i="3" s="1"/>
  <c r="BC156" i="3"/>
  <c r="BC198" i="3" s="1"/>
  <c r="BC218" i="3" s="1"/>
  <c r="BD156" i="3"/>
  <c r="BD198" i="3" s="1"/>
  <c r="BD218" i="3" s="1"/>
  <c r="BE156" i="3"/>
  <c r="BE198" i="3" s="1"/>
  <c r="BE218" i="3" s="1"/>
  <c r="BF156" i="3"/>
  <c r="BF198" i="3" s="1"/>
  <c r="BF218" i="3" s="1"/>
  <c r="BN156" i="3"/>
  <c r="F49" i="1" s="1"/>
  <c r="BO156" i="3"/>
  <c r="BO198" i="3" s="1"/>
  <c r="BO218" i="3" s="1"/>
  <c r="BP156" i="3"/>
  <c r="BP198" i="3" s="1"/>
  <c r="BP218" i="3" s="1"/>
  <c r="BQ156" i="3"/>
  <c r="BQ198" i="3" s="1"/>
  <c r="BQ218" i="3" s="1"/>
  <c r="BR156" i="3"/>
  <c r="BR198" i="3" s="1"/>
  <c r="BR218" i="3" s="1"/>
  <c r="BS156" i="3"/>
  <c r="BS198" i="3" s="1"/>
  <c r="BS218" i="3" s="1"/>
  <c r="BT156" i="3"/>
  <c r="BT198" i="3" s="1"/>
  <c r="BT218" i="3" s="1"/>
  <c r="BU156" i="3"/>
  <c r="G49" i="1" s="1"/>
  <c r="BV156" i="3"/>
  <c r="BV198" i="3" s="1"/>
  <c r="BV218" i="3" s="1"/>
  <c r="BW156" i="3"/>
  <c r="BW198" i="3" s="1"/>
  <c r="BW218" i="3" s="1"/>
  <c r="BX156" i="3"/>
  <c r="BX198" i="3" s="1"/>
  <c r="BX218" i="3" s="1"/>
  <c r="BY156" i="3"/>
  <c r="BY198" i="3" s="1"/>
  <c r="BY218" i="3" s="1"/>
  <c r="BZ156" i="3"/>
  <c r="BZ198" i="3" s="1"/>
  <c r="BZ218" i="3" s="1"/>
  <c r="CA156" i="3"/>
  <c r="CA198" i="3" s="1"/>
  <c r="CA218" i="3" s="1"/>
  <c r="CB156" i="3"/>
  <c r="H49" i="1" s="1"/>
  <c r="CC156" i="3"/>
  <c r="CC198" i="3" s="1"/>
  <c r="CC218" i="3" s="1"/>
  <c r="CD156" i="3"/>
  <c r="CD198" i="3" s="1"/>
  <c r="CD218" i="3" s="1"/>
  <c r="CE156" i="3"/>
  <c r="CE198" i="3" s="1"/>
  <c r="CE218" i="3" s="1"/>
  <c r="CF156" i="3"/>
  <c r="CF198" i="3" s="1"/>
  <c r="CF218" i="3" s="1"/>
  <c r="CG156" i="3"/>
  <c r="CG198" i="3" s="1"/>
  <c r="CG218" i="3" s="1"/>
  <c r="CH156" i="3"/>
  <c r="CH198" i="3" s="1"/>
  <c r="CH218" i="3" s="1"/>
  <c r="CI156" i="3"/>
  <c r="I49" i="1" s="1"/>
  <c r="CJ156" i="3"/>
  <c r="CJ198" i="3" s="1"/>
  <c r="CJ218" i="3" s="1"/>
  <c r="CK156" i="3"/>
  <c r="CK198" i="3" s="1"/>
  <c r="CK218" i="3" s="1"/>
  <c r="CL156" i="3"/>
  <c r="CL198" i="3" s="1"/>
  <c r="CL218" i="3" s="1"/>
  <c r="CM156" i="3"/>
  <c r="CM198" i="3" s="1"/>
  <c r="CM218" i="3" s="1"/>
  <c r="CN156" i="3"/>
  <c r="CN198" i="3" s="1"/>
  <c r="CN218" i="3" s="1"/>
  <c r="CO156" i="3"/>
  <c r="CO198" i="3" s="1"/>
  <c r="CO218" i="3" s="1"/>
  <c r="AA157" i="3"/>
  <c r="D50" i="8" s="1"/>
  <c r="AB157" i="3"/>
  <c r="AB199" i="3" s="1"/>
  <c r="AC157" i="3"/>
  <c r="AC199" i="3" s="1"/>
  <c r="AD157" i="3"/>
  <c r="AD199" i="3" s="1"/>
  <c r="AD219" i="3" s="1"/>
  <c r="AE157" i="3"/>
  <c r="AE199" i="3" s="1"/>
  <c r="AE219" i="3" s="1"/>
  <c r="AF157" i="3"/>
  <c r="AF199" i="3" s="1"/>
  <c r="AF219" i="3" s="1"/>
  <c r="AG157" i="3"/>
  <c r="AG199" i="3" s="1"/>
  <c r="AG219" i="3" s="1"/>
  <c r="AH157" i="3"/>
  <c r="AH199" i="3" s="1"/>
  <c r="AH219" i="3" s="1"/>
  <c r="AI157" i="3"/>
  <c r="AI199" i="3" s="1"/>
  <c r="AI219" i="3" s="1"/>
  <c r="AJ157" i="3"/>
  <c r="AJ199" i="3" s="1"/>
  <c r="AK157" i="3"/>
  <c r="AK199" i="3" s="1"/>
  <c r="AL157" i="3"/>
  <c r="AL199" i="3" s="1"/>
  <c r="AL219" i="3" s="1"/>
  <c r="AM157" i="3"/>
  <c r="E50" i="8" s="1"/>
  <c r="AN157" i="3"/>
  <c r="AN199" i="3" s="1"/>
  <c r="AN219" i="3" s="1"/>
  <c r="AO157" i="3"/>
  <c r="AO199" i="3" s="1"/>
  <c r="AO219" i="3" s="1"/>
  <c r="AP157" i="3"/>
  <c r="AP199" i="3" s="1"/>
  <c r="AP219" i="3" s="1"/>
  <c r="AQ157" i="3"/>
  <c r="AQ199" i="3" s="1"/>
  <c r="AQ219" i="3" s="1"/>
  <c r="AR157" i="3"/>
  <c r="AR199" i="3" s="1"/>
  <c r="AS157" i="3"/>
  <c r="AS199" i="3" s="1"/>
  <c r="AT157" i="3"/>
  <c r="AT199" i="3" s="1"/>
  <c r="AT219" i="3" s="1"/>
  <c r="AU157" i="3"/>
  <c r="AU199" i="3" s="1"/>
  <c r="AU219" i="3" s="1"/>
  <c r="AV157" i="3"/>
  <c r="AV199" i="3" s="1"/>
  <c r="AV219" i="3" s="1"/>
  <c r="AW157" i="3"/>
  <c r="AW199" i="3" s="1"/>
  <c r="AW219" i="3" s="1"/>
  <c r="AX157" i="3"/>
  <c r="AX199" i="3" s="1"/>
  <c r="AX219" i="3" s="1"/>
  <c r="AY157" i="3"/>
  <c r="AZ157" i="3"/>
  <c r="BA157" i="3"/>
  <c r="BA199" i="3" s="1"/>
  <c r="BB157" i="3"/>
  <c r="BB199" i="3" s="1"/>
  <c r="BB219" i="3" s="1"/>
  <c r="BC157" i="3"/>
  <c r="BC199" i="3" s="1"/>
  <c r="BC219" i="3" s="1"/>
  <c r="BD157" i="3"/>
  <c r="BD199" i="3" s="1"/>
  <c r="BD219" i="3" s="1"/>
  <c r="BE157" i="3"/>
  <c r="BE199" i="3" s="1"/>
  <c r="BE219" i="3" s="1"/>
  <c r="BF157" i="3"/>
  <c r="BF199" i="3" s="1"/>
  <c r="BF219" i="3" s="1"/>
  <c r="BN157" i="3"/>
  <c r="F50" i="1" s="1"/>
  <c r="BO157" i="3"/>
  <c r="BO199" i="3" s="1"/>
  <c r="BP157" i="3"/>
  <c r="BP199" i="3" s="1"/>
  <c r="BQ157" i="3"/>
  <c r="BQ199" i="3" s="1"/>
  <c r="BQ219" i="3" s="1"/>
  <c r="BR157" i="3"/>
  <c r="BR199" i="3" s="1"/>
  <c r="BR219" i="3" s="1"/>
  <c r="BS157" i="3"/>
  <c r="BS199" i="3" s="1"/>
  <c r="BS219" i="3" s="1"/>
  <c r="BT157" i="3"/>
  <c r="BT199" i="3" s="1"/>
  <c r="BT219" i="3" s="1"/>
  <c r="BU157" i="3"/>
  <c r="G50" i="1" s="1"/>
  <c r="BV157" i="3"/>
  <c r="BV199" i="3" s="1"/>
  <c r="BV219" i="3" s="1"/>
  <c r="BW157" i="3"/>
  <c r="BW199" i="3" s="1"/>
  <c r="BX157" i="3"/>
  <c r="BX199" i="3" s="1"/>
  <c r="BY157" i="3"/>
  <c r="BY199" i="3" s="1"/>
  <c r="BY219" i="3" s="1"/>
  <c r="BZ157" i="3"/>
  <c r="BZ199" i="3" s="1"/>
  <c r="BZ219" i="3" s="1"/>
  <c r="CA157" i="3"/>
  <c r="CA199" i="3" s="1"/>
  <c r="CA219" i="3" s="1"/>
  <c r="CB157" i="3"/>
  <c r="H50" i="1" s="1"/>
  <c r="CC157" i="3"/>
  <c r="CC199" i="3" s="1"/>
  <c r="CC219" i="3" s="1"/>
  <c r="CD157" i="3"/>
  <c r="CD199" i="3" s="1"/>
  <c r="CD219" i="3" s="1"/>
  <c r="CE157" i="3"/>
  <c r="CE199" i="3" s="1"/>
  <c r="CF157" i="3"/>
  <c r="CF199" i="3" s="1"/>
  <c r="CG157" i="3"/>
  <c r="CG199" i="3" s="1"/>
  <c r="CG219" i="3" s="1"/>
  <c r="CH157" i="3"/>
  <c r="CH199" i="3" s="1"/>
  <c r="CH219" i="3" s="1"/>
  <c r="CI157" i="3"/>
  <c r="I50" i="1" s="1"/>
  <c r="CJ157" i="3"/>
  <c r="CJ199" i="3" s="1"/>
  <c r="CJ219" i="3" s="1"/>
  <c r="CK157" i="3"/>
  <c r="CK199" i="3" s="1"/>
  <c r="CK219" i="3" s="1"/>
  <c r="CL157" i="3"/>
  <c r="CL199" i="3" s="1"/>
  <c r="CL219" i="3" s="1"/>
  <c r="CM157" i="3"/>
  <c r="CM199" i="3" s="1"/>
  <c r="CN157" i="3"/>
  <c r="CN199" i="3" s="1"/>
  <c r="CO157" i="3"/>
  <c r="CO199" i="3" s="1"/>
  <c r="CO219" i="3" s="1"/>
  <c r="AA158" i="3"/>
  <c r="D51" i="8" s="1"/>
  <c r="AB158" i="3"/>
  <c r="AB200" i="3" s="1"/>
  <c r="AB220" i="3" s="1"/>
  <c r="AC158" i="3"/>
  <c r="AC200" i="3" s="1"/>
  <c r="AC220" i="3" s="1"/>
  <c r="AD158" i="3"/>
  <c r="AD200" i="3" s="1"/>
  <c r="AD220" i="3" s="1"/>
  <c r="AE158" i="3"/>
  <c r="AE200" i="3" s="1"/>
  <c r="AE220" i="3" s="1"/>
  <c r="AF158" i="3"/>
  <c r="AF200" i="3" s="1"/>
  <c r="AF220" i="3" s="1"/>
  <c r="AG158" i="3"/>
  <c r="AG200" i="3" s="1"/>
  <c r="AG220" i="3" s="1"/>
  <c r="AH158" i="3"/>
  <c r="AH200" i="3" s="1"/>
  <c r="AH220" i="3" s="1"/>
  <c r="AI158" i="3"/>
  <c r="AI200" i="3" s="1"/>
  <c r="AI220" i="3" s="1"/>
  <c r="AJ158" i="3"/>
  <c r="AJ200" i="3" s="1"/>
  <c r="AJ220" i="3" s="1"/>
  <c r="AK158" i="3"/>
  <c r="AK200" i="3" s="1"/>
  <c r="AK220" i="3" s="1"/>
  <c r="AL158" i="3"/>
  <c r="AL200" i="3" s="1"/>
  <c r="AL220" i="3" s="1"/>
  <c r="AM158" i="3"/>
  <c r="E51" i="8" s="1"/>
  <c r="AN158" i="3"/>
  <c r="AN200" i="3" s="1"/>
  <c r="AN220" i="3" s="1"/>
  <c r="AO158" i="3"/>
  <c r="AO200" i="3" s="1"/>
  <c r="AO220" i="3" s="1"/>
  <c r="AP158" i="3"/>
  <c r="AP200" i="3" s="1"/>
  <c r="AP220" i="3" s="1"/>
  <c r="AQ158" i="3"/>
  <c r="AQ200" i="3" s="1"/>
  <c r="AQ220" i="3" s="1"/>
  <c r="AR158" i="3"/>
  <c r="AR200" i="3" s="1"/>
  <c r="AR220" i="3" s="1"/>
  <c r="AS158" i="3"/>
  <c r="AS200" i="3" s="1"/>
  <c r="AS220" i="3" s="1"/>
  <c r="AT158" i="3"/>
  <c r="AT200" i="3" s="1"/>
  <c r="AT220" i="3" s="1"/>
  <c r="AU158" i="3"/>
  <c r="AU200" i="3" s="1"/>
  <c r="AU220" i="3" s="1"/>
  <c r="AV158" i="3"/>
  <c r="AV200" i="3" s="1"/>
  <c r="AV220" i="3" s="1"/>
  <c r="AW158" i="3"/>
  <c r="AW200" i="3" s="1"/>
  <c r="AW220" i="3" s="1"/>
  <c r="AX158" i="3"/>
  <c r="AX200" i="3" s="1"/>
  <c r="AX220" i="3" s="1"/>
  <c r="AY158" i="3"/>
  <c r="AZ158" i="3"/>
  <c r="D51" i="1" s="1"/>
  <c r="BA158" i="3"/>
  <c r="BA200" i="3" s="1"/>
  <c r="BA220" i="3" s="1"/>
  <c r="BB158" i="3"/>
  <c r="BB200" i="3" s="1"/>
  <c r="BB220" i="3" s="1"/>
  <c r="BC158" i="3"/>
  <c r="BC200" i="3" s="1"/>
  <c r="BC220" i="3" s="1"/>
  <c r="BD158" i="3"/>
  <c r="BD200" i="3" s="1"/>
  <c r="BD220" i="3" s="1"/>
  <c r="BE158" i="3"/>
  <c r="BE200" i="3" s="1"/>
  <c r="BE220" i="3" s="1"/>
  <c r="BF158" i="3"/>
  <c r="BF200" i="3" s="1"/>
  <c r="BF220" i="3" s="1"/>
  <c r="BN158" i="3"/>
  <c r="F51" i="1" s="1"/>
  <c r="BO158" i="3"/>
  <c r="BO200" i="3" s="1"/>
  <c r="BO220" i="3" s="1"/>
  <c r="BP158" i="3"/>
  <c r="BP200" i="3" s="1"/>
  <c r="BP220" i="3" s="1"/>
  <c r="BQ158" i="3"/>
  <c r="BQ200" i="3" s="1"/>
  <c r="BQ220" i="3" s="1"/>
  <c r="BR158" i="3"/>
  <c r="BR200" i="3" s="1"/>
  <c r="BR220" i="3" s="1"/>
  <c r="BS158" i="3"/>
  <c r="BS200" i="3" s="1"/>
  <c r="BS220" i="3" s="1"/>
  <c r="BT158" i="3"/>
  <c r="BT200" i="3" s="1"/>
  <c r="BT220" i="3" s="1"/>
  <c r="BU158" i="3"/>
  <c r="G51" i="1" s="1"/>
  <c r="BV158" i="3"/>
  <c r="BV200" i="3" s="1"/>
  <c r="BV220" i="3" s="1"/>
  <c r="BW158" i="3"/>
  <c r="BW200" i="3" s="1"/>
  <c r="BW220" i="3" s="1"/>
  <c r="BX158" i="3"/>
  <c r="BX200" i="3" s="1"/>
  <c r="BX220" i="3" s="1"/>
  <c r="BY158" i="3"/>
  <c r="BY200" i="3" s="1"/>
  <c r="BY220" i="3" s="1"/>
  <c r="BZ158" i="3"/>
  <c r="BZ200" i="3" s="1"/>
  <c r="BZ220" i="3" s="1"/>
  <c r="CA158" i="3"/>
  <c r="CA200" i="3" s="1"/>
  <c r="CA220" i="3" s="1"/>
  <c r="CB158" i="3"/>
  <c r="H51" i="1" s="1"/>
  <c r="CC158" i="3"/>
  <c r="CC200" i="3" s="1"/>
  <c r="CC220" i="3" s="1"/>
  <c r="CD158" i="3"/>
  <c r="CD200" i="3" s="1"/>
  <c r="CD220" i="3" s="1"/>
  <c r="CE158" i="3"/>
  <c r="CE200" i="3" s="1"/>
  <c r="CE220" i="3" s="1"/>
  <c r="CF158" i="3"/>
  <c r="CF200" i="3" s="1"/>
  <c r="CF220" i="3" s="1"/>
  <c r="CG158" i="3"/>
  <c r="CG200" i="3" s="1"/>
  <c r="CG220" i="3" s="1"/>
  <c r="CH158" i="3"/>
  <c r="CH200" i="3" s="1"/>
  <c r="CH220" i="3" s="1"/>
  <c r="CI158" i="3"/>
  <c r="I51" i="1" s="1"/>
  <c r="CJ158" i="3"/>
  <c r="CJ200" i="3" s="1"/>
  <c r="CJ220" i="3" s="1"/>
  <c r="CK158" i="3"/>
  <c r="CK200" i="3" s="1"/>
  <c r="CK220" i="3" s="1"/>
  <c r="CL158" i="3"/>
  <c r="CL200" i="3" s="1"/>
  <c r="CL220" i="3" s="1"/>
  <c r="CM158" i="3"/>
  <c r="CM200" i="3" s="1"/>
  <c r="CM220" i="3" s="1"/>
  <c r="CN158" i="3"/>
  <c r="CN200" i="3" s="1"/>
  <c r="CN220" i="3" s="1"/>
  <c r="CO158" i="3"/>
  <c r="CO200" i="3" s="1"/>
  <c r="CO220" i="3" s="1"/>
  <c r="AA159" i="3"/>
  <c r="D52" i="8" s="1"/>
  <c r="AB159" i="3"/>
  <c r="AB201" i="3" s="1"/>
  <c r="AC159" i="3"/>
  <c r="AC201" i="3" s="1"/>
  <c r="AD159" i="3"/>
  <c r="AD201" i="3" s="1"/>
  <c r="AD221" i="3" s="1"/>
  <c r="AE159" i="3"/>
  <c r="AE201" i="3" s="1"/>
  <c r="AE221" i="3" s="1"/>
  <c r="AF159" i="3"/>
  <c r="AF201" i="3" s="1"/>
  <c r="AF221" i="3" s="1"/>
  <c r="AG159" i="3"/>
  <c r="AG201" i="3" s="1"/>
  <c r="AG221" i="3" s="1"/>
  <c r="AH159" i="3"/>
  <c r="AH201" i="3" s="1"/>
  <c r="AH221" i="3" s="1"/>
  <c r="AI159" i="3"/>
  <c r="AI201" i="3" s="1"/>
  <c r="AI221" i="3" s="1"/>
  <c r="AJ159" i="3"/>
  <c r="AJ201" i="3" s="1"/>
  <c r="AK159" i="3"/>
  <c r="AK201" i="3" s="1"/>
  <c r="AL159" i="3"/>
  <c r="AL201" i="3" s="1"/>
  <c r="AL221" i="3" s="1"/>
  <c r="AM159" i="3"/>
  <c r="E52" i="8" s="1"/>
  <c r="AN159" i="3"/>
  <c r="AN201" i="3" s="1"/>
  <c r="AN221" i="3" s="1"/>
  <c r="AO159" i="3"/>
  <c r="AO201" i="3" s="1"/>
  <c r="AO221" i="3" s="1"/>
  <c r="AP159" i="3"/>
  <c r="AP201" i="3" s="1"/>
  <c r="AP221" i="3" s="1"/>
  <c r="AQ159" i="3"/>
  <c r="AQ201" i="3" s="1"/>
  <c r="AQ221" i="3" s="1"/>
  <c r="AR159" i="3"/>
  <c r="AR201" i="3" s="1"/>
  <c r="AS159" i="3"/>
  <c r="AS201" i="3" s="1"/>
  <c r="AT159" i="3"/>
  <c r="AT201" i="3" s="1"/>
  <c r="AT221" i="3" s="1"/>
  <c r="AU159" i="3"/>
  <c r="AU201" i="3" s="1"/>
  <c r="AU221" i="3" s="1"/>
  <c r="AV159" i="3"/>
  <c r="AV201" i="3" s="1"/>
  <c r="AV221" i="3" s="1"/>
  <c r="AW159" i="3"/>
  <c r="AW201" i="3" s="1"/>
  <c r="AW221" i="3" s="1"/>
  <c r="AX159" i="3"/>
  <c r="AX201" i="3" s="1"/>
  <c r="AX221" i="3" s="1"/>
  <c r="AY159" i="3"/>
  <c r="AZ159" i="3"/>
  <c r="BA159" i="3"/>
  <c r="BA201" i="3" s="1"/>
  <c r="BB159" i="3"/>
  <c r="BB201" i="3" s="1"/>
  <c r="BB221" i="3" s="1"/>
  <c r="BC159" i="3"/>
  <c r="BC201" i="3" s="1"/>
  <c r="BC221" i="3" s="1"/>
  <c r="BD159" i="3"/>
  <c r="BD201" i="3" s="1"/>
  <c r="BD221" i="3" s="1"/>
  <c r="BE159" i="3"/>
  <c r="BE201" i="3" s="1"/>
  <c r="BE221" i="3" s="1"/>
  <c r="BF159" i="3"/>
  <c r="BF201" i="3" s="1"/>
  <c r="BF221" i="3" s="1"/>
  <c r="BN159" i="3"/>
  <c r="F52" i="1" s="1"/>
  <c r="BO159" i="3"/>
  <c r="BO201" i="3" s="1"/>
  <c r="BP159" i="3"/>
  <c r="BP201" i="3" s="1"/>
  <c r="BQ159" i="3"/>
  <c r="BQ201" i="3" s="1"/>
  <c r="BQ221" i="3" s="1"/>
  <c r="BR159" i="3"/>
  <c r="BR201" i="3" s="1"/>
  <c r="BR221" i="3" s="1"/>
  <c r="BS159" i="3"/>
  <c r="BS201" i="3" s="1"/>
  <c r="BS221" i="3" s="1"/>
  <c r="BT159" i="3"/>
  <c r="BT201" i="3" s="1"/>
  <c r="BT221" i="3" s="1"/>
  <c r="BU159" i="3"/>
  <c r="G52" i="1" s="1"/>
  <c r="BV159" i="3"/>
  <c r="BV201" i="3" s="1"/>
  <c r="BV221" i="3" s="1"/>
  <c r="BW159" i="3"/>
  <c r="BW201" i="3" s="1"/>
  <c r="BX159" i="3"/>
  <c r="BX201" i="3" s="1"/>
  <c r="BY159" i="3"/>
  <c r="BY201" i="3" s="1"/>
  <c r="BY221" i="3" s="1"/>
  <c r="BZ159" i="3"/>
  <c r="BZ201" i="3" s="1"/>
  <c r="BZ221" i="3" s="1"/>
  <c r="CA159" i="3"/>
  <c r="CA201" i="3" s="1"/>
  <c r="CA221" i="3" s="1"/>
  <c r="CB159" i="3"/>
  <c r="H52" i="1" s="1"/>
  <c r="CC159" i="3"/>
  <c r="CC201" i="3" s="1"/>
  <c r="CC221" i="3" s="1"/>
  <c r="CD159" i="3"/>
  <c r="CD201" i="3" s="1"/>
  <c r="CD221" i="3" s="1"/>
  <c r="CE159" i="3"/>
  <c r="CE201" i="3" s="1"/>
  <c r="CF159" i="3"/>
  <c r="CF201" i="3" s="1"/>
  <c r="CG159" i="3"/>
  <c r="CG201" i="3" s="1"/>
  <c r="CG221" i="3" s="1"/>
  <c r="CH159" i="3"/>
  <c r="CH201" i="3" s="1"/>
  <c r="CH221" i="3" s="1"/>
  <c r="CI159" i="3"/>
  <c r="I52" i="1" s="1"/>
  <c r="CJ159" i="3"/>
  <c r="CJ201" i="3" s="1"/>
  <c r="CJ221" i="3" s="1"/>
  <c r="CK159" i="3"/>
  <c r="CK201" i="3" s="1"/>
  <c r="CK221" i="3" s="1"/>
  <c r="CL159" i="3"/>
  <c r="CL201" i="3" s="1"/>
  <c r="CL221" i="3" s="1"/>
  <c r="CM159" i="3"/>
  <c r="CM201" i="3" s="1"/>
  <c r="CN159" i="3"/>
  <c r="CN201" i="3" s="1"/>
  <c r="CO159" i="3"/>
  <c r="CO201" i="3" s="1"/>
  <c r="CO221" i="3" s="1"/>
  <c r="AA160" i="3"/>
  <c r="D53" i="8" s="1"/>
  <c r="AB160" i="3"/>
  <c r="AB202" i="3" s="1"/>
  <c r="AB222" i="3" s="1"/>
  <c r="AC160" i="3"/>
  <c r="AC202" i="3" s="1"/>
  <c r="AC222" i="3" s="1"/>
  <c r="AD160" i="3"/>
  <c r="AD202" i="3" s="1"/>
  <c r="AD222" i="3" s="1"/>
  <c r="AE160" i="3"/>
  <c r="AE202" i="3" s="1"/>
  <c r="AE222" i="3" s="1"/>
  <c r="AF160" i="3"/>
  <c r="AF202" i="3" s="1"/>
  <c r="AF222" i="3" s="1"/>
  <c r="AG160" i="3"/>
  <c r="AG202" i="3" s="1"/>
  <c r="AG222" i="3" s="1"/>
  <c r="AH160" i="3"/>
  <c r="AH202" i="3" s="1"/>
  <c r="AH222" i="3" s="1"/>
  <c r="AI160" i="3"/>
  <c r="AI202" i="3" s="1"/>
  <c r="AI222" i="3" s="1"/>
  <c r="AJ160" i="3"/>
  <c r="AJ202" i="3" s="1"/>
  <c r="AJ222" i="3" s="1"/>
  <c r="AK160" i="3"/>
  <c r="AK202" i="3" s="1"/>
  <c r="AK222" i="3" s="1"/>
  <c r="AL160" i="3"/>
  <c r="AL202" i="3" s="1"/>
  <c r="AL222" i="3" s="1"/>
  <c r="AM160" i="3"/>
  <c r="E53" i="8" s="1"/>
  <c r="AN160" i="3"/>
  <c r="AN202" i="3" s="1"/>
  <c r="AN222" i="3" s="1"/>
  <c r="AO160" i="3"/>
  <c r="AO202" i="3" s="1"/>
  <c r="AO222" i="3" s="1"/>
  <c r="AP160" i="3"/>
  <c r="AP202" i="3" s="1"/>
  <c r="AP222" i="3" s="1"/>
  <c r="AQ160" i="3"/>
  <c r="AQ202" i="3" s="1"/>
  <c r="AQ222" i="3" s="1"/>
  <c r="AR160" i="3"/>
  <c r="AR202" i="3" s="1"/>
  <c r="AR222" i="3" s="1"/>
  <c r="AS160" i="3"/>
  <c r="AS202" i="3" s="1"/>
  <c r="AS222" i="3" s="1"/>
  <c r="AT160" i="3"/>
  <c r="AT202" i="3" s="1"/>
  <c r="AT222" i="3" s="1"/>
  <c r="AU160" i="3"/>
  <c r="AU202" i="3" s="1"/>
  <c r="AU222" i="3" s="1"/>
  <c r="AV160" i="3"/>
  <c r="AV202" i="3" s="1"/>
  <c r="AV222" i="3" s="1"/>
  <c r="AW160" i="3"/>
  <c r="AW202" i="3" s="1"/>
  <c r="AW222" i="3" s="1"/>
  <c r="AX160" i="3"/>
  <c r="AX202" i="3" s="1"/>
  <c r="AX222" i="3" s="1"/>
  <c r="AY160" i="3"/>
  <c r="AZ160" i="3"/>
  <c r="D53" i="1" s="1"/>
  <c r="BA160" i="3"/>
  <c r="BA202" i="3" s="1"/>
  <c r="BA222" i="3" s="1"/>
  <c r="BB160" i="3"/>
  <c r="BB202" i="3" s="1"/>
  <c r="BB222" i="3" s="1"/>
  <c r="BC160" i="3"/>
  <c r="BC202" i="3" s="1"/>
  <c r="BC222" i="3" s="1"/>
  <c r="BD160" i="3"/>
  <c r="BD202" i="3" s="1"/>
  <c r="BD222" i="3" s="1"/>
  <c r="BE160" i="3"/>
  <c r="BE202" i="3" s="1"/>
  <c r="BE222" i="3" s="1"/>
  <c r="BF160" i="3"/>
  <c r="BF202" i="3" s="1"/>
  <c r="BF222" i="3" s="1"/>
  <c r="BN160" i="3"/>
  <c r="F53" i="1" s="1"/>
  <c r="BO160" i="3"/>
  <c r="BO202" i="3" s="1"/>
  <c r="BO222" i="3" s="1"/>
  <c r="BP160" i="3"/>
  <c r="BP202" i="3" s="1"/>
  <c r="BP222" i="3" s="1"/>
  <c r="BQ160" i="3"/>
  <c r="BQ202" i="3" s="1"/>
  <c r="BQ222" i="3" s="1"/>
  <c r="BR160" i="3"/>
  <c r="BR202" i="3" s="1"/>
  <c r="BR222" i="3" s="1"/>
  <c r="BS160" i="3"/>
  <c r="BS202" i="3" s="1"/>
  <c r="BS222" i="3" s="1"/>
  <c r="BT160" i="3"/>
  <c r="BT202" i="3" s="1"/>
  <c r="BT222" i="3" s="1"/>
  <c r="BU160" i="3"/>
  <c r="G53" i="1" s="1"/>
  <c r="BV160" i="3"/>
  <c r="BV202" i="3" s="1"/>
  <c r="BV222" i="3" s="1"/>
  <c r="BW160" i="3"/>
  <c r="BW202" i="3" s="1"/>
  <c r="BW222" i="3" s="1"/>
  <c r="BX160" i="3"/>
  <c r="BX202" i="3" s="1"/>
  <c r="BX222" i="3" s="1"/>
  <c r="BY160" i="3"/>
  <c r="BY202" i="3" s="1"/>
  <c r="BY222" i="3" s="1"/>
  <c r="BZ160" i="3"/>
  <c r="BZ202" i="3" s="1"/>
  <c r="BZ222" i="3" s="1"/>
  <c r="CA160" i="3"/>
  <c r="CA202" i="3" s="1"/>
  <c r="CA222" i="3" s="1"/>
  <c r="CB160" i="3"/>
  <c r="H53" i="1" s="1"/>
  <c r="CC160" i="3"/>
  <c r="CC202" i="3" s="1"/>
  <c r="CC222" i="3" s="1"/>
  <c r="CD160" i="3"/>
  <c r="CD202" i="3" s="1"/>
  <c r="CD222" i="3" s="1"/>
  <c r="CE160" i="3"/>
  <c r="CE202" i="3" s="1"/>
  <c r="CE222" i="3" s="1"/>
  <c r="CF160" i="3"/>
  <c r="CF202" i="3" s="1"/>
  <c r="CF222" i="3" s="1"/>
  <c r="CG160" i="3"/>
  <c r="CG202" i="3" s="1"/>
  <c r="CG222" i="3" s="1"/>
  <c r="CH160" i="3"/>
  <c r="CH202" i="3" s="1"/>
  <c r="CH222" i="3" s="1"/>
  <c r="CI160" i="3"/>
  <c r="I53" i="1" s="1"/>
  <c r="CJ160" i="3"/>
  <c r="CJ202" i="3" s="1"/>
  <c r="CJ222" i="3" s="1"/>
  <c r="CK160" i="3"/>
  <c r="CK202" i="3" s="1"/>
  <c r="CK222" i="3" s="1"/>
  <c r="CL160" i="3"/>
  <c r="CL202" i="3" s="1"/>
  <c r="CL222" i="3" s="1"/>
  <c r="CM160" i="3"/>
  <c r="CM202" i="3" s="1"/>
  <c r="CM222" i="3" s="1"/>
  <c r="CN160" i="3"/>
  <c r="CN202" i="3" s="1"/>
  <c r="CN222" i="3" s="1"/>
  <c r="CO160" i="3"/>
  <c r="CO202" i="3" s="1"/>
  <c r="CO222" i="3" s="1"/>
  <c r="AA161" i="3"/>
  <c r="AB161" i="3"/>
  <c r="AB203" i="3" s="1"/>
  <c r="AC161" i="3"/>
  <c r="AC203" i="3" s="1"/>
  <c r="AD161" i="3"/>
  <c r="AD203" i="3" s="1"/>
  <c r="AD223" i="3" s="1"/>
  <c r="AE161" i="3"/>
  <c r="AE203" i="3" s="1"/>
  <c r="AE223" i="3" s="1"/>
  <c r="AF161" i="3"/>
  <c r="AF203" i="3" s="1"/>
  <c r="AF223" i="3" s="1"/>
  <c r="AG161" i="3"/>
  <c r="AG203" i="3" s="1"/>
  <c r="AG223" i="3" s="1"/>
  <c r="AH161" i="3"/>
  <c r="AH203" i="3" s="1"/>
  <c r="AH223" i="3" s="1"/>
  <c r="AI161" i="3"/>
  <c r="AI203" i="3" s="1"/>
  <c r="AI223" i="3" s="1"/>
  <c r="AJ161" i="3"/>
  <c r="AJ203" i="3" s="1"/>
  <c r="AK161" i="3"/>
  <c r="AK203" i="3" s="1"/>
  <c r="AL161" i="3"/>
  <c r="AL203" i="3" s="1"/>
  <c r="AL223" i="3" s="1"/>
  <c r="AM161" i="3"/>
  <c r="AN161" i="3"/>
  <c r="AN203" i="3" s="1"/>
  <c r="AN223" i="3" s="1"/>
  <c r="AO161" i="3"/>
  <c r="AO203" i="3" s="1"/>
  <c r="AO223" i="3" s="1"/>
  <c r="AP161" i="3"/>
  <c r="AP203" i="3" s="1"/>
  <c r="AP223" i="3" s="1"/>
  <c r="AQ161" i="3"/>
  <c r="AQ203" i="3" s="1"/>
  <c r="AQ223" i="3" s="1"/>
  <c r="AR161" i="3"/>
  <c r="AR203" i="3" s="1"/>
  <c r="AS161" i="3"/>
  <c r="AS203" i="3" s="1"/>
  <c r="AT161" i="3"/>
  <c r="AT203" i="3" s="1"/>
  <c r="AT223" i="3" s="1"/>
  <c r="AU161" i="3"/>
  <c r="AU203" i="3" s="1"/>
  <c r="AU223" i="3" s="1"/>
  <c r="AV161" i="3"/>
  <c r="AV203" i="3" s="1"/>
  <c r="AV223" i="3" s="1"/>
  <c r="AW161" i="3"/>
  <c r="AW203" i="3" s="1"/>
  <c r="AW223" i="3" s="1"/>
  <c r="AX161" i="3"/>
  <c r="AX203" i="3" s="1"/>
  <c r="AX223" i="3" s="1"/>
  <c r="AY161" i="3"/>
  <c r="D24" i="19" s="1"/>
  <c r="AZ161" i="3"/>
  <c r="BA161" i="3"/>
  <c r="BA203" i="3" s="1"/>
  <c r="BB161" i="3"/>
  <c r="BB203" i="3" s="1"/>
  <c r="BB223" i="3" s="1"/>
  <c r="BC161" i="3"/>
  <c r="BC203" i="3" s="1"/>
  <c r="BC223" i="3" s="1"/>
  <c r="BD161" i="3"/>
  <c r="BD203" i="3" s="1"/>
  <c r="BD223" i="3" s="1"/>
  <c r="BE161" i="3"/>
  <c r="BE203" i="3" s="1"/>
  <c r="BE223" i="3" s="1"/>
  <c r="BF161" i="3"/>
  <c r="BF203" i="3" s="1"/>
  <c r="BF223" i="3" s="1"/>
  <c r="BN161" i="3"/>
  <c r="BO161" i="3"/>
  <c r="BO203" i="3" s="1"/>
  <c r="BP161" i="3"/>
  <c r="BP203" i="3" s="1"/>
  <c r="BQ161" i="3"/>
  <c r="BQ203" i="3" s="1"/>
  <c r="BQ223" i="3" s="1"/>
  <c r="BR161" i="3"/>
  <c r="BR203" i="3" s="1"/>
  <c r="BR223" i="3" s="1"/>
  <c r="BS161" i="3"/>
  <c r="BS203" i="3" s="1"/>
  <c r="BS223" i="3" s="1"/>
  <c r="BT161" i="3"/>
  <c r="BT203" i="3" s="1"/>
  <c r="BT223" i="3" s="1"/>
  <c r="BU161" i="3"/>
  <c r="BV161" i="3"/>
  <c r="BV203" i="3" s="1"/>
  <c r="BV223" i="3" s="1"/>
  <c r="BW161" i="3"/>
  <c r="BW203" i="3" s="1"/>
  <c r="BX161" i="3"/>
  <c r="BX203" i="3" s="1"/>
  <c r="BY161" i="3"/>
  <c r="BY203" i="3" s="1"/>
  <c r="BY223" i="3" s="1"/>
  <c r="BZ161" i="3"/>
  <c r="BZ203" i="3" s="1"/>
  <c r="BZ223" i="3" s="1"/>
  <c r="CA161" i="3"/>
  <c r="CA203" i="3" s="1"/>
  <c r="CA223" i="3" s="1"/>
  <c r="CB161" i="3"/>
  <c r="CC161" i="3"/>
  <c r="CC203" i="3" s="1"/>
  <c r="CC223" i="3" s="1"/>
  <c r="CD161" i="3"/>
  <c r="CD203" i="3" s="1"/>
  <c r="CD223" i="3" s="1"/>
  <c r="CE161" i="3"/>
  <c r="CE203" i="3" s="1"/>
  <c r="CF161" i="3"/>
  <c r="CF203" i="3" s="1"/>
  <c r="CG161" i="3"/>
  <c r="CG203" i="3" s="1"/>
  <c r="CG223" i="3" s="1"/>
  <c r="CH161" i="3"/>
  <c r="CH203" i="3" s="1"/>
  <c r="CH223" i="3" s="1"/>
  <c r="CI161" i="3"/>
  <c r="CJ161" i="3"/>
  <c r="CJ203" i="3" s="1"/>
  <c r="CJ223" i="3" s="1"/>
  <c r="CK161" i="3"/>
  <c r="CK203" i="3" s="1"/>
  <c r="CK223" i="3" s="1"/>
  <c r="CL161" i="3"/>
  <c r="CL203" i="3" s="1"/>
  <c r="CL223" i="3" s="1"/>
  <c r="CM161" i="3"/>
  <c r="CM203" i="3" s="1"/>
  <c r="CN161" i="3"/>
  <c r="CN203" i="3" s="1"/>
  <c r="CO161" i="3"/>
  <c r="CO203" i="3" s="1"/>
  <c r="CO223" i="3" s="1"/>
  <c r="AA162" i="3"/>
  <c r="D23" i="8" s="1"/>
  <c r="AB162" i="3"/>
  <c r="AB204" i="3" s="1"/>
  <c r="AB224" i="3" s="1"/>
  <c r="AC162" i="3"/>
  <c r="AC204" i="3" s="1"/>
  <c r="AC224" i="3" s="1"/>
  <c r="AD162" i="3"/>
  <c r="AD204" i="3" s="1"/>
  <c r="AD224" i="3" s="1"/>
  <c r="AE162" i="3"/>
  <c r="AE204" i="3" s="1"/>
  <c r="AE224" i="3" s="1"/>
  <c r="AF162" i="3"/>
  <c r="AF204" i="3" s="1"/>
  <c r="AF224" i="3" s="1"/>
  <c r="AG162" i="3"/>
  <c r="AG204" i="3" s="1"/>
  <c r="AG224" i="3" s="1"/>
  <c r="AH162" i="3"/>
  <c r="AH204" i="3" s="1"/>
  <c r="AH224" i="3" s="1"/>
  <c r="AI162" i="3"/>
  <c r="AI204" i="3" s="1"/>
  <c r="AI224" i="3" s="1"/>
  <c r="AJ162" i="3"/>
  <c r="AJ204" i="3" s="1"/>
  <c r="AJ224" i="3" s="1"/>
  <c r="AK162" i="3"/>
  <c r="AK204" i="3" s="1"/>
  <c r="AK224" i="3" s="1"/>
  <c r="AL162" i="3"/>
  <c r="AL204" i="3" s="1"/>
  <c r="AL224" i="3" s="1"/>
  <c r="AM162" i="3"/>
  <c r="E23" i="8" s="1"/>
  <c r="AN162" i="3"/>
  <c r="AN204" i="3" s="1"/>
  <c r="AN224" i="3" s="1"/>
  <c r="AO162" i="3"/>
  <c r="AO204" i="3" s="1"/>
  <c r="AO224" i="3" s="1"/>
  <c r="AP162" i="3"/>
  <c r="AP204" i="3" s="1"/>
  <c r="AP224" i="3" s="1"/>
  <c r="AQ162" i="3"/>
  <c r="AQ204" i="3" s="1"/>
  <c r="AQ224" i="3" s="1"/>
  <c r="AR162" i="3"/>
  <c r="AR204" i="3" s="1"/>
  <c r="AR224" i="3" s="1"/>
  <c r="AS162" i="3"/>
  <c r="AS204" i="3" s="1"/>
  <c r="AS224" i="3" s="1"/>
  <c r="AT162" i="3"/>
  <c r="AT204" i="3" s="1"/>
  <c r="AT224" i="3" s="1"/>
  <c r="AU162" i="3"/>
  <c r="AU204" i="3" s="1"/>
  <c r="AU224" i="3" s="1"/>
  <c r="AV162" i="3"/>
  <c r="AV204" i="3" s="1"/>
  <c r="AV224" i="3" s="1"/>
  <c r="AW162" i="3"/>
  <c r="AW204" i="3" s="1"/>
  <c r="AW224" i="3" s="1"/>
  <c r="AX162" i="3"/>
  <c r="AX204" i="3" s="1"/>
  <c r="AX224" i="3" s="1"/>
  <c r="AY162" i="3"/>
  <c r="AZ162" i="3"/>
  <c r="D23" i="1" s="1"/>
  <c r="BA162" i="3"/>
  <c r="BA204" i="3" s="1"/>
  <c r="BA224" i="3" s="1"/>
  <c r="BB162" i="3"/>
  <c r="BB204" i="3" s="1"/>
  <c r="BB224" i="3" s="1"/>
  <c r="BC162" i="3"/>
  <c r="BC204" i="3" s="1"/>
  <c r="BC224" i="3" s="1"/>
  <c r="BD162" i="3"/>
  <c r="BD204" i="3" s="1"/>
  <c r="BD224" i="3" s="1"/>
  <c r="BE162" i="3"/>
  <c r="BE204" i="3" s="1"/>
  <c r="BE224" i="3" s="1"/>
  <c r="BF162" i="3"/>
  <c r="BF204" i="3" s="1"/>
  <c r="BF224" i="3" s="1"/>
  <c r="BN162" i="3"/>
  <c r="F23" i="1" s="1"/>
  <c r="BO162" i="3"/>
  <c r="BO204" i="3" s="1"/>
  <c r="BO224" i="3" s="1"/>
  <c r="BP162" i="3"/>
  <c r="BP204" i="3" s="1"/>
  <c r="BP224" i="3" s="1"/>
  <c r="BQ162" i="3"/>
  <c r="BQ204" i="3" s="1"/>
  <c r="BQ224" i="3" s="1"/>
  <c r="BR162" i="3"/>
  <c r="BR204" i="3" s="1"/>
  <c r="BR224" i="3" s="1"/>
  <c r="BS162" i="3"/>
  <c r="BS204" i="3" s="1"/>
  <c r="BS224" i="3" s="1"/>
  <c r="BT162" i="3"/>
  <c r="BT204" i="3" s="1"/>
  <c r="BT224" i="3" s="1"/>
  <c r="BU162" i="3"/>
  <c r="G23" i="1" s="1"/>
  <c r="BV162" i="3"/>
  <c r="BV204" i="3" s="1"/>
  <c r="BV224" i="3" s="1"/>
  <c r="BW162" i="3"/>
  <c r="BW204" i="3" s="1"/>
  <c r="BW224" i="3" s="1"/>
  <c r="BX162" i="3"/>
  <c r="BX204" i="3" s="1"/>
  <c r="BX224" i="3" s="1"/>
  <c r="BY162" i="3"/>
  <c r="BY204" i="3" s="1"/>
  <c r="BY224" i="3" s="1"/>
  <c r="BZ162" i="3"/>
  <c r="BZ204" i="3" s="1"/>
  <c r="BZ224" i="3" s="1"/>
  <c r="CA162" i="3"/>
  <c r="CA204" i="3" s="1"/>
  <c r="CA224" i="3" s="1"/>
  <c r="CB162" i="3"/>
  <c r="H23" i="1" s="1"/>
  <c r="CC162" i="3"/>
  <c r="CC204" i="3" s="1"/>
  <c r="CC224" i="3" s="1"/>
  <c r="CD162" i="3"/>
  <c r="CD204" i="3" s="1"/>
  <c r="CD224" i="3" s="1"/>
  <c r="CE162" i="3"/>
  <c r="CE204" i="3" s="1"/>
  <c r="CE224" i="3" s="1"/>
  <c r="CF162" i="3"/>
  <c r="CF204" i="3" s="1"/>
  <c r="CF224" i="3" s="1"/>
  <c r="CG162" i="3"/>
  <c r="CG204" i="3" s="1"/>
  <c r="CG224" i="3" s="1"/>
  <c r="CH162" i="3"/>
  <c r="CH204" i="3" s="1"/>
  <c r="CH224" i="3" s="1"/>
  <c r="CI162" i="3"/>
  <c r="I23" i="1" s="1"/>
  <c r="CJ162" i="3"/>
  <c r="CJ204" i="3" s="1"/>
  <c r="CJ224" i="3" s="1"/>
  <c r="CK162" i="3"/>
  <c r="CK204" i="3" s="1"/>
  <c r="CK224" i="3" s="1"/>
  <c r="CL162" i="3"/>
  <c r="CL204" i="3" s="1"/>
  <c r="CL224" i="3" s="1"/>
  <c r="CM162" i="3"/>
  <c r="CM204" i="3" s="1"/>
  <c r="CM224" i="3" s="1"/>
  <c r="CN162" i="3"/>
  <c r="CN204" i="3" s="1"/>
  <c r="CN224" i="3" s="1"/>
  <c r="CO162" i="3"/>
  <c r="CO204" i="3" s="1"/>
  <c r="CO224" i="3" s="1"/>
  <c r="AA163" i="3"/>
  <c r="D24" i="8" s="1"/>
  <c r="AB163" i="3"/>
  <c r="AB205" i="3" s="1"/>
  <c r="AC163" i="3"/>
  <c r="AC205" i="3" s="1"/>
  <c r="AD163" i="3"/>
  <c r="AD205" i="3" s="1"/>
  <c r="AD225" i="3" s="1"/>
  <c r="AE163" i="3"/>
  <c r="AE205" i="3" s="1"/>
  <c r="AE225" i="3" s="1"/>
  <c r="AF163" i="3"/>
  <c r="AF205" i="3" s="1"/>
  <c r="AF225" i="3" s="1"/>
  <c r="AG163" i="3"/>
  <c r="AG205" i="3" s="1"/>
  <c r="AG225" i="3" s="1"/>
  <c r="AH163" i="3"/>
  <c r="AH205" i="3" s="1"/>
  <c r="AH225" i="3" s="1"/>
  <c r="AI163" i="3"/>
  <c r="AI205" i="3" s="1"/>
  <c r="AI225" i="3" s="1"/>
  <c r="AJ163" i="3"/>
  <c r="AJ205" i="3" s="1"/>
  <c r="AK163" i="3"/>
  <c r="AK205" i="3" s="1"/>
  <c r="AL163" i="3"/>
  <c r="AL205" i="3" s="1"/>
  <c r="AL225" i="3" s="1"/>
  <c r="AM163" i="3"/>
  <c r="E24" i="8" s="1"/>
  <c r="AN163" i="3"/>
  <c r="AN205" i="3" s="1"/>
  <c r="AN225" i="3" s="1"/>
  <c r="AO163" i="3"/>
  <c r="AO205" i="3" s="1"/>
  <c r="AO225" i="3" s="1"/>
  <c r="AP163" i="3"/>
  <c r="AP205" i="3" s="1"/>
  <c r="AP225" i="3" s="1"/>
  <c r="AQ163" i="3"/>
  <c r="AQ205" i="3" s="1"/>
  <c r="AQ225" i="3" s="1"/>
  <c r="AR163" i="3"/>
  <c r="AR205" i="3" s="1"/>
  <c r="AS163" i="3"/>
  <c r="AS205" i="3" s="1"/>
  <c r="AT163" i="3"/>
  <c r="AT205" i="3" s="1"/>
  <c r="AT225" i="3" s="1"/>
  <c r="AU163" i="3"/>
  <c r="AU205" i="3" s="1"/>
  <c r="AU225" i="3" s="1"/>
  <c r="AV163" i="3"/>
  <c r="AV205" i="3" s="1"/>
  <c r="AV225" i="3" s="1"/>
  <c r="AW163" i="3"/>
  <c r="AW205" i="3" s="1"/>
  <c r="AW225" i="3" s="1"/>
  <c r="AX163" i="3"/>
  <c r="AX205" i="3" s="1"/>
  <c r="AX225" i="3" s="1"/>
  <c r="AY163" i="3"/>
  <c r="AZ163" i="3"/>
  <c r="BA163" i="3"/>
  <c r="BA205" i="3" s="1"/>
  <c r="BB163" i="3"/>
  <c r="BB205" i="3" s="1"/>
  <c r="BB225" i="3" s="1"/>
  <c r="BC163" i="3"/>
  <c r="BC205" i="3" s="1"/>
  <c r="BC225" i="3" s="1"/>
  <c r="BD163" i="3"/>
  <c r="BD205" i="3" s="1"/>
  <c r="BD225" i="3" s="1"/>
  <c r="BE163" i="3"/>
  <c r="BE205" i="3" s="1"/>
  <c r="BE225" i="3" s="1"/>
  <c r="BF163" i="3"/>
  <c r="BF205" i="3" s="1"/>
  <c r="BF225" i="3" s="1"/>
  <c r="BN163" i="3"/>
  <c r="F24" i="1" s="1"/>
  <c r="BO163" i="3"/>
  <c r="BO205" i="3" s="1"/>
  <c r="BP163" i="3"/>
  <c r="BP205" i="3" s="1"/>
  <c r="BQ163" i="3"/>
  <c r="BQ205" i="3" s="1"/>
  <c r="BQ225" i="3" s="1"/>
  <c r="BR163" i="3"/>
  <c r="BR205" i="3" s="1"/>
  <c r="BR225" i="3" s="1"/>
  <c r="BS163" i="3"/>
  <c r="BS205" i="3" s="1"/>
  <c r="BS225" i="3" s="1"/>
  <c r="BT163" i="3"/>
  <c r="BT205" i="3" s="1"/>
  <c r="BT225" i="3" s="1"/>
  <c r="BU163" i="3"/>
  <c r="G24" i="1" s="1"/>
  <c r="BV163" i="3"/>
  <c r="BV205" i="3" s="1"/>
  <c r="BV225" i="3" s="1"/>
  <c r="BW163" i="3"/>
  <c r="BW205" i="3" s="1"/>
  <c r="BX163" i="3"/>
  <c r="BX205" i="3" s="1"/>
  <c r="BY163" i="3"/>
  <c r="BY205" i="3" s="1"/>
  <c r="BY225" i="3" s="1"/>
  <c r="BZ163" i="3"/>
  <c r="BZ205" i="3" s="1"/>
  <c r="BZ225" i="3" s="1"/>
  <c r="CA163" i="3"/>
  <c r="CA205" i="3" s="1"/>
  <c r="CA225" i="3" s="1"/>
  <c r="CB163" i="3"/>
  <c r="H24" i="1" s="1"/>
  <c r="CC163" i="3"/>
  <c r="CC205" i="3" s="1"/>
  <c r="CC225" i="3" s="1"/>
  <c r="CD163" i="3"/>
  <c r="CD205" i="3" s="1"/>
  <c r="CD225" i="3" s="1"/>
  <c r="CE163" i="3"/>
  <c r="CE205" i="3" s="1"/>
  <c r="CF163" i="3"/>
  <c r="CF205" i="3" s="1"/>
  <c r="CG163" i="3"/>
  <c r="CG205" i="3" s="1"/>
  <c r="CG225" i="3" s="1"/>
  <c r="CH163" i="3"/>
  <c r="CH205" i="3" s="1"/>
  <c r="CH225" i="3" s="1"/>
  <c r="CI163" i="3"/>
  <c r="I24" i="1" s="1"/>
  <c r="CJ163" i="3"/>
  <c r="CJ205" i="3" s="1"/>
  <c r="CJ225" i="3" s="1"/>
  <c r="CK163" i="3"/>
  <c r="CK205" i="3" s="1"/>
  <c r="CK225" i="3" s="1"/>
  <c r="CL163" i="3"/>
  <c r="CL205" i="3" s="1"/>
  <c r="CL225" i="3" s="1"/>
  <c r="CM163" i="3"/>
  <c r="CM205" i="3" s="1"/>
  <c r="CN163" i="3"/>
  <c r="CN205" i="3" s="1"/>
  <c r="CO163" i="3"/>
  <c r="CO205" i="3" s="1"/>
  <c r="CO225" i="3" s="1"/>
  <c r="AA164" i="3"/>
  <c r="D25" i="8" s="1"/>
  <c r="AB164" i="3"/>
  <c r="AB206" i="3" s="1"/>
  <c r="AB226" i="3" s="1"/>
  <c r="AC164" i="3"/>
  <c r="AC206" i="3" s="1"/>
  <c r="AC226" i="3" s="1"/>
  <c r="AD164" i="3"/>
  <c r="AD206" i="3" s="1"/>
  <c r="AD226" i="3" s="1"/>
  <c r="AE164" i="3"/>
  <c r="AE206" i="3" s="1"/>
  <c r="AE226" i="3" s="1"/>
  <c r="AF164" i="3"/>
  <c r="AF206" i="3" s="1"/>
  <c r="AF226" i="3" s="1"/>
  <c r="AG164" i="3"/>
  <c r="AG206" i="3" s="1"/>
  <c r="AG226" i="3" s="1"/>
  <c r="AH164" i="3"/>
  <c r="AH206" i="3" s="1"/>
  <c r="AH226" i="3" s="1"/>
  <c r="AI164" i="3"/>
  <c r="AI206" i="3" s="1"/>
  <c r="AI226" i="3" s="1"/>
  <c r="AJ164" i="3"/>
  <c r="AJ206" i="3" s="1"/>
  <c r="AJ226" i="3" s="1"/>
  <c r="AK164" i="3"/>
  <c r="AK206" i="3" s="1"/>
  <c r="AK226" i="3" s="1"/>
  <c r="AL164" i="3"/>
  <c r="AL206" i="3" s="1"/>
  <c r="AL226" i="3" s="1"/>
  <c r="AM164" i="3"/>
  <c r="E25" i="8" s="1"/>
  <c r="AN164" i="3"/>
  <c r="AN206" i="3" s="1"/>
  <c r="AN226" i="3" s="1"/>
  <c r="AO164" i="3"/>
  <c r="AO206" i="3" s="1"/>
  <c r="AO226" i="3" s="1"/>
  <c r="AP164" i="3"/>
  <c r="AP206" i="3" s="1"/>
  <c r="AP226" i="3" s="1"/>
  <c r="AQ164" i="3"/>
  <c r="AQ206" i="3" s="1"/>
  <c r="AQ226" i="3" s="1"/>
  <c r="AR164" i="3"/>
  <c r="AR206" i="3" s="1"/>
  <c r="AR226" i="3" s="1"/>
  <c r="AS164" i="3"/>
  <c r="AS206" i="3" s="1"/>
  <c r="AS226" i="3" s="1"/>
  <c r="AT164" i="3"/>
  <c r="AT206" i="3" s="1"/>
  <c r="AT226" i="3" s="1"/>
  <c r="AU164" i="3"/>
  <c r="AU206" i="3" s="1"/>
  <c r="AU226" i="3" s="1"/>
  <c r="AV164" i="3"/>
  <c r="AV206" i="3" s="1"/>
  <c r="AV226" i="3" s="1"/>
  <c r="AW164" i="3"/>
  <c r="AW206" i="3" s="1"/>
  <c r="AW226" i="3" s="1"/>
  <c r="AX164" i="3"/>
  <c r="AX206" i="3" s="1"/>
  <c r="AX226" i="3" s="1"/>
  <c r="AY164" i="3"/>
  <c r="AZ164" i="3"/>
  <c r="D25" i="1" s="1"/>
  <c r="BA164" i="3"/>
  <c r="BA206" i="3" s="1"/>
  <c r="BA226" i="3" s="1"/>
  <c r="BB164" i="3"/>
  <c r="BB206" i="3" s="1"/>
  <c r="BB226" i="3" s="1"/>
  <c r="BC164" i="3"/>
  <c r="BC206" i="3" s="1"/>
  <c r="BC226" i="3" s="1"/>
  <c r="BD164" i="3"/>
  <c r="BD206" i="3" s="1"/>
  <c r="BD226" i="3" s="1"/>
  <c r="BE164" i="3"/>
  <c r="BE206" i="3" s="1"/>
  <c r="BE226" i="3" s="1"/>
  <c r="BF164" i="3"/>
  <c r="BF206" i="3" s="1"/>
  <c r="BF226" i="3" s="1"/>
  <c r="BN164" i="3"/>
  <c r="F25" i="1" s="1"/>
  <c r="BO164" i="3"/>
  <c r="BO206" i="3" s="1"/>
  <c r="BO226" i="3" s="1"/>
  <c r="BP164" i="3"/>
  <c r="BP206" i="3" s="1"/>
  <c r="BP226" i="3" s="1"/>
  <c r="BQ164" i="3"/>
  <c r="BQ206" i="3" s="1"/>
  <c r="BQ226" i="3" s="1"/>
  <c r="BR164" i="3"/>
  <c r="BR206" i="3" s="1"/>
  <c r="BR226" i="3" s="1"/>
  <c r="BS164" i="3"/>
  <c r="BS206" i="3" s="1"/>
  <c r="BS226" i="3" s="1"/>
  <c r="BT164" i="3"/>
  <c r="BT206" i="3" s="1"/>
  <c r="BT226" i="3" s="1"/>
  <c r="BU164" i="3"/>
  <c r="G25" i="1" s="1"/>
  <c r="BV164" i="3"/>
  <c r="BV206" i="3" s="1"/>
  <c r="BV226" i="3" s="1"/>
  <c r="BW164" i="3"/>
  <c r="BW206" i="3" s="1"/>
  <c r="BW226" i="3" s="1"/>
  <c r="BX164" i="3"/>
  <c r="BX206" i="3" s="1"/>
  <c r="BX226" i="3" s="1"/>
  <c r="BY164" i="3"/>
  <c r="BY206" i="3" s="1"/>
  <c r="BY226" i="3" s="1"/>
  <c r="BZ164" i="3"/>
  <c r="BZ206" i="3" s="1"/>
  <c r="BZ226" i="3" s="1"/>
  <c r="CA164" i="3"/>
  <c r="CA206" i="3" s="1"/>
  <c r="CA226" i="3" s="1"/>
  <c r="CB164" i="3"/>
  <c r="H25" i="1" s="1"/>
  <c r="CC164" i="3"/>
  <c r="CC206" i="3" s="1"/>
  <c r="CC226" i="3" s="1"/>
  <c r="CD164" i="3"/>
  <c r="CD206" i="3" s="1"/>
  <c r="CD226" i="3" s="1"/>
  <c r="CE164" i="3"/>
  <c r="CE206" i="3" s="1"/>
  <c r="CE226" i="3" s="1"/>
  <c r="CF164" i="3"/>
  <c r="CF206" i="3" s="1"/>
  <c r="CF226" i="3" s="1"/>
  <c r="CG164" i="3"/>
  <c r="CG206" i="3" s="1"/>
  <c r="CG226" i="3" s="1"/>
  <c r="CH164" i="3"/>
  <c r="CH206" i="3" s="1"/>
  <c r="CH226" i="3" s="1"/>
  <c r="CI164" i="3"/>
  <c r="I25" i="1" s="1"/>
  <c r="CJ164" i="3"/>
  <c r="CJ206" i="3" s="1"/>
  <c r="CJ226" i="3" s="1"/>
  <c r="CK164" i="3"/>
  <c r="CK206" i="3" s="1"/>
  <c r="CK226" i="3" s="1"/>
  <c r="CL164" i="3"/>
  <c r="CL206" i="3" s="1"/>
  <c r="CL226" i="3" s="1"/>
  <c r="CM164" i="3"/>
  <c r="CM206" i="3" s="1"/>
  <c r="CM226" i="3" s="1"/>
  <c r="CN164" i="3"/>
  <c r="CN206" i="3" s="1"/>
  <c r="CN226" i="3" s="1"/>
  <c r="CO164" i="3"/>
  <c r="CO206" i="3" s="1"/>
  <c r="CO226" i="3" s="1"/>
  <c r="AA165" i="3"/>
  <c r="D26" i="8" s="1"/>
  <c r="AB165" i="3"/>
  <c r="AB207" i="3" s="1"/>
  <c r="AC165" i="3"/>
  <c r="AC207" i="3" s="1"/>
  <c r="AD165" i="3"/>
  <c r="AD207" i="3" s="1"/>
  <c r="AD227" i="3" s="1"/>
  <c r="AE165" i="3"/>
  <c r="AE207" i="3" s="1"/>
  <c r="AE227" i="3" s="1"/>
  <c r="AF165" i="3"/>
  <c r="AF207" i="3" s="1"/>
  <c r="AF227" i="3" s="1"/>
  <c r="AG165" i="3"/>
  <c r="AG207" i="3" s="1"/>
  <c r="AG227" i="3" s="1"/>
  <c r="AH165" i="3"/>
  <c r="AH207" i="3" s="1"/>
  <c r="AH227" i="3" s="1"/>
  <c r="AI165" i="3"/>
  <c r="AI207" i="3" s="1"/>
  <c r="AI227" i="3" s="1"/>
  <c r="AJ165" i="3"/>
  <c r="AJ207" i="3" s="1"/>
  <c r="AK165" i="3"/>
  <c r="AK207" i="3" s="1"/>
  <c r="AL165" i="3"/>
  <c r="AL207" i="3" s="1"/>
  <c r="AL227" i="3" s="1"/>
  <c r="AM165" i="3"/>
  <c r="E26" i="8" s="1"/>
  <c r="AN165" i="3"/>
  <c r="AN207" i="3" s="1"/>
  <c r="AN227" i="3" s="1"/>
  <c r="AO165" i="3"/>
  <c r="AO207" i="3" s="1"/>
  <c r="AO227" i="3" s="1"/>
  <c r="AP165" i="3"/>
  <c r="AP207" i="3" s="1"/>
  <c r="AP227" i="3" s="1"/>
  <c r="AQ165" i="3"/>
  <c r="AQ207" i="3" s="1"/>
  <c r="AQ227" i="3" s="1"/>
  <c r="AR165" i="3"/>
  <c r="AR207" i="3" s="1"/>
  <c r="AS165" i="3"/>
  <c r="AS207" i="3" s="1"/>
  <c r="AT165" i="3"/>
  <c r="AT207" i="3" s="1"/>
  <c r="AT227" i="3" s="1"/>
  <c r="AU165" i="3"/>
  <c r="AU207" i="3" s="1"/>
  <c r="AU227" i="3" s="1"/>
  <c r="AV165" i="3"/>
  <c r="AV207" i="3" s="1"/>
  <c r="AV227" i="3" s="1"/>
  <c r="AW165" i="3"/>
  <c r="AW207" i="3" s="1"/>
  <c r="AW227" i="3" s="1"/>
  <c r="AX165" i="3"/>
  <c r="AX207" i="3" s="1"/>
  <c r="AX227" i="3" s="1"/>
  <c r="AY165" i="3"/>
  <c r="AZ165" i="3"/>
  <c r="BA165" i="3"/>
  <c r="BA207" i="3" s="1"/>
  <c r="BB165" i="3"/>
  <c r="BB207" i="3" s="1"/>
  <c r="BB227" i="3" s="1"/>
  <c r="BC165" i="3"/>
  <c r="BC207" i="3" s="1"/>
  <c r="BC227" i="3" s="1"/>
  <c r="BD165" i="3"/>
  <c r="BD207" i="3" s="1"/>
  <c r="BD227" i="3" s="1"/>
  <c r="BE165" i="3"/>
  <c r="BE207" i="3" s="1"/>
  <c r="BE227" i="3" s="1"/>
  <c r="BF165" i="3"/>
  <c r="BF207" i="3" s="1"/>
  <c r="BF227" i="3" s="1"/>
  <c r="BN165" i="3"/>
  <c r="F26" i="1" s="1"/>
  <c r="BO165" i="3"/>
  <c r="BO207" i="3" s="1"/>
  <c r="BP165" i="3"/>
  <c r="BP207" i="3" s="1"/>
  <c r="BQ165" i="3"/>
  <c r="BQ207" i="3" s="1"/>
  <c r="BQ227" i="3" s="1"/>
  <c r="BR165" i="3"/>
  <c r="BR207" i="3" s="1"/>
  <c r="BR227" i="3" s="1"/>
  <c r="BS165" i="3"/>
  <c r="BS207" i="3" s="1"/>
  <c r="BS227" i="3" s="1"/>
  <c r="BT165" i="3"/>
  <c r="BT207" i="3" s="1"/>
  <c r="BT227" i="3" s="1"/>
  <c r="BU165" i="3"/>
  <c r="G26" i="1" s="1"/>
  <c r="BV165" i="3"/>
  <c r="BV207" i="3" s="1"/>
  <c r="BV227" i="3" s="1"/>
  <c r="BW165" i="3"/>
  <c r="BW207" i="3" s="1"/>
  <c r="BX165" i="3"/>
  <c r="BX207" i="3" s="1"/>
  <c r="BY165" i="3"/>
  <c r="BY207" i="3" s="1"/>
  <c r="BY227" i="3" s="1"/>
  <c r="BZ165" i="3"/>
  <c r="BZ207" i="3" s="1"/>
  <c r="BZ227" i="3" s="1"/>
  <c r="CA165" i="3"/>
  <c r="CA207" i="3" s="1"/>
  <c r="CA227" i="3" s="1"/>
  <c r="CB165" i="3"/>
  <c r="H26" i="1" s="1"/>
  <c r="CC165" i="3"/>
  <c r="CC207" i="3" s="1"/>
  <c r="CC227" i="3" s="1"/>
  <c r="CD165" i="3"/>
  <c r="CD207" i="3" s="1"/>
  <c r="CD227" i="3" s="1"/>
  <c r="CE165" i="3"/>
  <c r="CE207" i="3" s="1"/>
  <c r="CF165" i="3"/>
  <c r="CF207" i="3" s="1"/>
  <c r="CG165" i="3"/>
  <c r="CG207" i="3" s="1"/>
  <c r="CG227" i="3" s="1"/>
  <c r="CH165" i="3"/>
  <c r="CH207" i="3" s="1"/>
  <c r="CH227" i="3" s="1"/>
  <c r="CI165" i="3"/>
  <c r="I26" i="1" s="1"/>
  <c r="CJ165" i="3"/>
  <c r="CJ207" i="3" s="1"/>
  <c r="CJ227" i="3" s="1"/>
  <c r="CK165" i="3"/>
  <c r="CK207" i="3" s="1"/>
  <c r="CK227" i="3" s="1"/>
  <c r="CL165" i="3"/>
  <c r="CL207" i="3" s="1"/>
  <c r="CL227" i="3" s="1"/>
  <c r="CM165" i="3"/>
  <c r="CM207" i="3" s="1"/>
  <c r="CN165" i="3"/>
  <c r="CN207" i="3" s="1"/>
  <c r="CO165" i="3"/>
  <c r="CO207" i="3" s="1"/>
  <c r="CO227" i="3" s="1"/>
  <c r="AA166" i="3"/>
  <c r="D28" i="8" s="1"/>
  <c r="AB166" i="3"/>
  <c r="AB208" i="3" s="1"/>
  <c r="AB228" i="3" s="1"/>
  <c r="AC166" i="3"/>
  <c r="AC208" i="3" s="1"/>
  <c r="AC228" i="3" s="1"/>
  <c r="AD166" i="3"/>
  <c r="AD208" i="3" s="1"/>
  <c r="AD228" i="3" s="1"/>
  <c r="AE166" i="3"/>
  <c r="AE208" i="3" s="1"/>
  <c r="AE228" i="3" s="1"/>
  <c r="AF166" i="3"/>
  <c r="AF208" i="3" s="1"/>
  <c r="AF228" i="3" s="1"/>
  <c r="AG166" i="3"/>
  <c r="AG208" i="3" s="1"/>
  <c r="AG228" i="3" s="1"/>
  <c r="AH166" i="3"/>
  <c r="AH208" i="3" s="1"/>
  <c r="AH228" i="3" s="1"/>
  <c r="AI166" i="3"/>
  <c r="AI208" i="3" s="1"/>
  <c r="AI228" i="3" s="1"/>
  <c r="AJ166" i="3"/>
  <c r="AJ208" i="3" s="1"/>
  <c r="AJ228" i="3" s="1"/>
  <c r="AK166" i="3"/>
  <c r="AK208" i="3" s="1"/>
  <c r="AK228" i="3" s="1"/>
  <c r="AL166" i="3"/>
  <c r="AL208" i="3" s="1"/>
  <c r="AL228" i="3" s="1"/>
  <c r="AM166" i="3"/>
  <c r="E28" i="8" s="1"/>
  <c r="AN166" i="3"/>
  <c r="AN208" i="3" s="1"/>
  <c r="AN228" i="3" s="1"/>
  <c r="AO166" i="3"/>
  <c r="AO208" i="3" s="1"/>
  <c r="AO228" i="3" s="1"/>
  <c r="AP166" i="3"/>
  <c r="AP208" i="3" s="1"/>
  <c r="AP228" i="3" s="1"/>
  <c r="AQ166" i="3"/>
  <c r="AQ208" i="3" s="1"/>
  <c r="AQ228" i="3" s="1"/>
  <c r="AR166" i="3"/>
  <c r="AR208" i="3" s="1"/>
  <c r="AR228" i="3" s="1"/>
  <c r="AS166" i="3"/>
  <c r="AS208" i="3" s="1"/>
  <c r="AS228" i="3" s="1"/>
  <c r="AT166" i="3"/>
  <c r="AT208" i="3" s="1"/>
  <c r="AT228" i="3" s="1"/>
  <c r="AU166" i="3"/>
  <c r="AU208" i="3" s="1"/>
  <c r="AU228" i="3" s="1"/>
  <c r="AV166" i="3"/>
  <c r="AV208" i="3" s="1"/>
  <c r="AV228" i="3" s="1"/>
  <c r="AW166" i="3"/>
  <c r="AW208" i="3" s="1"/>
  <c r="AW228" i="3" s="1"/>
  <c r="AX166" i="3"/>
  <c r="AX208" i="3" s="1"/>
  <c r="AX228" i="3" s="1"/>
  <c r="AY166" i="3"/>
  <c r="AZ166" i="3"/>
  <c r="D28" i="1" s="1"/>
  <c r="BA166" i="3"/>
  <c r="BA208" i="3" s="1"/>
  <c r="BA228" i="3" s="1"/>
  <c r="BB166" i="3"/>
  <c r="BB208" i="3" s="1"/>
  <c r="BB228" i="3" s="1"/>
  <c r="BC166" i="3"/>
  <c r="BC208" i="3" s="1"/>
  <c r="BC228" i="3" s="1"/>
  <c r="BD166" i="3"/>
  <c r="BD208" i="3" s="1"/>
  <c r="BD228" i="3" s="1"/>
  <c r="BE166" i="3"/>
  <c r="BE208" i="3" s="1"/>
  <c r="BE228" i="3" s="1"/>
  <c r="BF166" i="3"/>
  <c r="BF208" i="3" s="1"/>
  <c r="BF228" i="3" s="1"/>
  <c r="BN166" i="3"/>
  <c r="F28" i="1" s="1"/>
  <c r="BO166" i="3"/>
  <c r="BO208" i="3" s="1"/>
  <c r="BO228" i="3" s="1"/>
  <c r="BP166" i="3"/>
  <c r="BP208" i="3" s="1"/>
  <c r="BP228" i="3" s="1"/>
  <c r="BQ166" i="3"/>
  <c r="BQ208" i="3" s="1"/>
  <c r="BQ228" i="3" s="1"/>
  <c r="BR166" i="3"/>
  <c r="BR208" i="3" s="1"/>
  <c r="BR228" i="3" s="1"/>
  <c r="BS166" i="3"/>
  <c r="BS208" i="3" s="1"/>
  <c r="BS228" i="3" s="1"/>
  <c r="BT166" i="3"/>
  <c r="BT208" i="3" s="1"/>
  <c r="BT228" i="3" s="1"/>
  <c r="BU166" i="3"/>
  <c r="G28" i="1" s="1"/>
  <c r="BV166" i="3"/>
  <c r="BV208" i="3" s="1"/>
  <c r="BV228" i="3" s="1"/>
  <c r="BW166" i="3"/>
  <c r="BW208" i="3" s="1"/>
  <c r="BW228" i="3" s="1"/>
  <c r="BX166" i="3"/>
  <c r="BX208" i="3" s="1"/>
  <c r="BX228" i="3" s="1"/>
  <c r="BY166" i="3"/>
  <c r="BY208" i="3" s="1"/>
  <c r="BY228" i="3" s="1"/>
  <c r="BZ166" i="3"/>
  <c r="BZ208" i="3" s="1"/>
  <c r="BZ228" i="3" s="1"/>
  <c r="CA166" i="3"/>
  <c r="CA208" i="3" s="1"/>
  <c r="CA228" i="3" s="1"/>
  <c r="CB166" i="3"/>
  <c r="H28" i="1" s="1"/>
  <c r="CC166" i="3"/>
  <c r="CC208" i="3" s="1"/>
  <c r="CC228" i="3" s="1"/>
  <c r="CD166" i="3"/>
  <c r="CD208" i="3" s="1"/>
  <c r="CD228" i="3" s="1"/>
  <c r="CE166" i="3"/>
  <c r="CE208" i="3" s="1"/>
  <c r="CE228" i="3" s="1"/>
  <c r="CF166" i="3"/>
  <c r="CF208" i="3" s="1"/>
  <c r="CF228" i="3" s="1"/>
  <c r="CG166" i="3"/>
  <c r="CG208" i="3" s="1"/>
  <c r="CG228" i="3" s="1"/>
  <c r="CH166" i="3"/>
  <c r="CH208" i="3" s="1"/>
  <c r="CH228" i="3" s="1"/>
  <c r="CI166" i="3"/>
  <c r="I28" i="1" s="1"/>
  <c r="CJ166" i="3"/>
  <c r="CJ208" i="3" s="1"/>
  <c r="CJ228" i="3" s="1"/>
  <c r="CK166" i="3"/>
  <c r="CK208" i="3" s="1"/>
  <c r="CK228" i="3" s="1"/>
  <c r="CL166" i="3"/>
  <c r="CL208" i="3" s="1"/>
  <c r="CL228" i="3" s="1"/>
  <c r="CM166" i="3"/>
  <c r="CM208" i="3" s="1"/>
  <c r="CM228" i="3" s="1"/>
  <c r="CN166" i="3"/>
  <c r="CN208" i="3" s="1"/>
  <c r="CN228" i="3" s="1"/>
  <c r="CO166" i="3"/>
  <c r="CO208" i="3" s="1"/>
  <c r="CO228" i="3" s="1"/>
  <c r="AA167" i="3"/>
  <c r="D29" i="8" s="1"/>
  <c r="AB167" i="3"/>
  <c r="AB209" i="3" s="1"/>
  <c r="AB229" i="3" s="1"/>
  <c r="AC167" i="3"/>
  <c r="AC209" i="3" s="1"/>
  <c r="AD167" i="3"/>
  <c r="AD209" i="3" s="1"/>
  <c r="AD229" i="3" s="1"/>
  <c r="AE167" i="3"/>
  <c r="AE209" i="3" s="1"/>
  <c r="AE229" i="3" s="1"/>
  <c r="AF167" i="3"/>
  <c r="AF209" i="3" s="1"/>
  <c r="AF229" i="3" s="1"/>
  <c r="AG167" i="3"/>
  <c r="AG209" i="3" s="1"/>
  <c r="AG229" i="3" s="1"/>
  <c r="AH167" i="3"/>
  <c r="AH209" i="3" s="1"/>
  <c r="AH229" i="3" s="1"/>
  <c r="AI167" i="3"/>
  <c r="AI209" i="3" s="1"/>
  <c r="AI229" i="3" s="1"/>
  <c r="AJ167" i="3"/>
  <c r="AJ209" i="3" s="1"/>
  <c r="AJ229" i="3" s="1"/>
  <c r="AK167" i="3"/>
  <c r="AK209" i="3" s="1"/>
  <c r="AL167" i="3"/>
  <c r="AL209" i="3" s="1"/>
  <c r="AL229" i="3" s="1"/>
  <c r="AM167" i="3"/>
  <c r="E29" i="8" s="1"/>
  <c r="AN167" i="3"/>
  <c r="AN209" i="3" s="1"/>
  <c r="AN229" i="3" s="1"/>
  <c r="AO167" i="3"/>
  <c r="AO209" i="3" s="1"/>
  <c r="AO229" i="3" s="1"/>
  <c r="AP167" i="3"/>
  <c r="AP209" i="3" s="1"/>
  <c r="AP229" i="3" s="1"/>
  <c r="AQ167" i="3"/>
  <c r="AQ209" i="3" s="1"/>
  <c r="AQ229" i="3" s="1"/>
  <c r="AR167" i="3"/>
  <c r="AR209" i="3" s="1"/>
  <c r="AR229" i="3" s="1"/>
  <c r="AS167" i="3"/>
  <c r="AS209" i="3" s="1"/>
  <c r="AT167" i="3"/>
  <c r="AT209" i="3" s="1"/>
  <c r="AT229" i="3" s="1"/>
  <c r="AU167" i="3"/>
  <c r="AU209" i="3" s="1"/>
  <c r="AU229" i="3" s="1"/>
  <c r="AV167" i="3"/>
  <c r="AV209" i="3" s="1"/>
  <c r="AV229" i="3" s="1"/>
  <c r="AW167" i="3"/>
  <c r="AW209" i="3" s="1"/>
  <c r="AW229" i="3" s="1"/>
  <c r="AX167" i="3"/>
  <c r="AX209" i="3" s="1"/>
  <c r="AX229" i="3" s="1"/>
  <c r="AY167" i="3"/>
  <c r="AZ167" i="3"/>
  <c r="BA167" i="3"/>
  <c r="BA209" i="3" s="1"/>
  <c r="BB167" i="3"/>
  <c r="BB209" i="3" s="1"/>
  <c r="BB229" i="3" s="1"/>
  <c r="BC167" i="3"/>
  <c r="BC209" i="3" s="1"/>
  <c r="BC229" i="3" s="1"/>
  <c r="BD167" i="3"/>
  <c r="BD209" i="3" s="1"/>
  <c r="BD229" i="3" s="1"/>
  <c r="BE167" i="3"/>
  <c r="BE209" i="3" s="1"/>
  <c r="BE229" i="3" s="1"/>
  <c r="BF167" i="3"/>
  <c r="BF209" i="3" s="1"/>
  <c r="BF229" i="3" s="1"/>
  <c r="BN167" i="3"/>
  <c r="F29" i="1" s="1"/>
  <c r="BO167" i="3"/>
  <c r="BO209" i="3" s="1"/>
  <c r="BO229" i="3" s="1"/>
  <c r="BP167" i="3"/>
  <c r="BP209" i="3" s="1"/>
  <c r="BQ167" i="3"/>
  <c r="BQ209" i="3" s="1"/>
  <c r="BQ229" i="3" s="1"/>
  <c r="BR167" i="3"/>
  <c r="BR209" i="3" s="1"/>
  <c r="BR229" i="3" s="1"/>
  <c r="BS167" i="3"/>
  <c r="BS209" i="3" s="1"/>
  <c r="BS229" i="3" s="1"/>
  <c r="BT167" i="3"/>
  <c r="BT209" i="3" s="1"/>
  <c r="BT229" i="3" s="1"/>
  <c r="BU167" i="3"/>
  <c r="G29" i="1" s="1"/>
  <c r="BV167" i="3"/>
  <c r="BV209" i="3" s="1"/>
  <c r="BV229" i="3" s="1"/>
  <c r="BW167" i="3"/>
  <c r="BW209" i="3" s="1"/>
  <c r="BW229" i="3" s="1"/>
  <c r="BX167" i="3"/>
  <c r="BX209" i="3" s="1"/>
  <c r="BY167" i="3"/>
  <c r="BY209" i="3" s="1"/>
  <c r="BY229" i="3" s="1"/>
  <c r="BZ167" i="3"/>
  <c r="BZ209" i="3" s="1"/>
  <c r="BZ229" i="3" s="1"/>
  <c r="CA167" i="3"/>
  <c r="CA209" i="3" s="1"/>
  <c r="CA229" i="3" s="1"/>
  <c r="CB167" i="3"/>
  <c r="H29" i="1" s="1"/>
  <c r="CC167" i="3"/>
  <c r="CC209" i="3" s="1"/>
  <c r="CC229" i="3" s="1"/>
  <c r="CD167" i="3"/>
  <c r="CD209" i="3" s="1"/>
  <c r="CD229" i="3" s="1"/>
  <c r="CE167" i="3"/>
  <c r="CE209" i="3" s="1"/>
  <c r="CE229" i="3" s="1"/>
  <c r="CF167" i="3"/>
  <c r="CF209" i="3" s="1"/>
  <c r="CG167" i="3"/>
  <c r="CG209" i="3" s="1"/>
  <c r="CG229" i="3" s="1"/>
  <c r="CH167" i="3"/>
  <c r="CH209" i="3" s="1"/>
  <c r="CH229" i="3" s="1"/>
  <c r="CI167" i="3"/>
  <c r="I29" i="1" s="1"/>
  <c r="CJ167" i="3"/>
  <c r="CJ209" i="3" s="1"/>
  <c r="CJ229" i="3" s="1"/>
  <c r="CK167" i="3"/>
  <c r="CK209" i="3" s="1"/>
  <c r="CK229" i="3" s="1"/>
  <c r="CL167" i="3"/>
  <c r="CL209" i="3" s="1"/>
  <c r="CL229" i="3" s="1"/>
  <c r="CM167" i="3"/>
  <c r="CM209" i="3" s="1"/>
  <c r="CM229" i="3" s="1"/>
  <c r="CN167" i="3"/>
  <c r="CN209" i="3" s="1"/>
  <c r="CO167" i="3"/>
  <c r="CO209" i="3" s="1"/>
  <c r="CO229" i="3" s="1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52" i="3"/>
  <c r="C153" i="3"/>
  <c r="D153" i="3"/>
  <c r="E153" i="3"/>
  <c r="F153" i="3"/>
  <c r="F195" i="3" s="1"/>
  <c r="G153" i="3"/>
  <c r="G195" i="3" s="1"/>
  <c r="H153" i="3"/>
  <c r="I153" i="3"/>
  <c r="I195" i="3" s="1"/>
  <c r="J153" i="3"/>
  <c r="J195" i="3" s="1"/>
  <c r="K153" i="3"/>
  <c r="L153" i="3"/>
  <c r="L195" i="3" s="1"/>
  <c r="L215" i="3" s="1"/>
  <c r="M153" i="3"/>
  <c r="M195" i="3" s="1"/>
  <c r="Q153" i="3"/>
  <c r="R153" i="3"/>
  <c r="R195" i="3" s="1"/>
  <c r="S153" i="3"/>
  <c r="S195" i="3" s="1"/>
  <c r="S215" i="3" s="1"/>
  <c r="T153" i="3"/>
  <c r="U153" i="3"/>
  <c r="U195" i="3" s="1"/>
  <c r="V153" i="3"/>
  <c r="V195" i="3" s="1"/>
  <c r="W153" i="3"/>
  <c r="X153" i="3"/>
  <c r="X195" i="3" s="1"/>
  <c r="Y153" i="3"/>
  <c r="Y195" i="3" s="1"/>
  <c r="C154" i="3"/>
  <c r="D154" i="3"/>
  <c r="E154" i="3"/>
  <c r="F154" i="3"/>
  <c r="F196" i="3" s="1"/>
  <c r="G154" i="3"/>
  <c r="G196" i="3" s="1"/>
  <c r="H154" i="3"/>
  <c r="I154" i="3"/>
  <c r="I196" i="3" s="1"/>
  <c r="J154" i="3"/>
  <c r="J196" i="3" s="1"/>
  <c r="K154" i="3"/>
  <c r="L154" i="3"/>
  <c r="L196" i="3" s="1"/>
  <c r="L216" i="3" s="1"/>
  <c r="M154" i="3"/>
  <c r="M196" i="3" s="1"/>
  <c r="Q154" i="3"/>
  <c r="R154" i="3"/>
  <c r="R196" i="3" s="1"/>
  <c r="S154" i="3"/>
  <c r="S196" i="3" s="1"/>
  <c r="S216" i="3" s="1"/>
  <c r="T154" i="3"/>
  <c r="U154" i="3"/>
  <c r="U196" i="3" s="1"/>
  <c r="V154" i="3"/>
  <c r="V196" i="3" s="1"/>
  <c r="W154" i="3"/>
  <c r="X154" i="3"/>
  <c r="X196" i="3" s="1"/>
  <c r="Y154" i="3"/>
  <c r="Y196" i="3" s="1"/>
  <c r="C155" i="3"/>
  <c r="D155" i="3"/>
  <c r="E155" i="3"/>
  <c r="F155" i="3"/>
  <c r="F197" i="3" s="1"/>
  <c r="G155" i="3"/>
  <c r="G197" i="3" s="1"/>
  <c r="H155" i="3"/>
  <c r="I155" i="3"/>
  <c r="I197" i="3" s="1"/>
  <c r="J155" i="3"/>
  <c r="J197" i="3" s="1"/>
  <c r="K155" i="3"/>
  <c r="L155" i="3"/>
  <c r="L197" i="3" s="1"/>
  <c r="L217" i="3" s="1"/>
  <c r="M155" i="3"/>
  <c r="M197" i="3" s="1"/>
  <c r="Q155" i="3"/>
  <c r="R155" i="3"/>
  <c r="R197" i="3" s="1"/>
  <c r="S155" i="3"/>
  <c r="S197" i="3" s="1"/>
  <c r="S217" i="3" s="1"/>
  <c r="T155" i="3"/>
  <c r="U155" i="3"/>
  <c r="U197" i="3" s="1"/>
  <c r="V155" i="3"/>
  <c r="V197" i="3" s="1"/>
  <c r="W155" i="3"/>
  <c r="X155" i="3"/>
  <c r="X197" i="3" s="1"/>
  <c r="Y155" i="3"/>
  <c r="Y197" i="3" s="1"/>
  <c r="C156" i="3"/>
  <c r="D156" i="3"/>
  <c r="E156" i="3"/>
  <c r="F156" i="3"/>
  <c r="F198" i="3" s="1"/>
  <c r="G156" i="3"/>
  <c r="G198" i="3" s="1"/>
  <c r="H156" i="3"/>
  <c r="I156" i="3"/>
  <c r="I198" i="3" s="1"/>
  <c r="J156" i="3"/>
  <c r="J198" i="3" s="1"/>
  <c r="K156" i="3"/>
  <c r="L156" i="3"/>
  <c r="L198" i="3" s="1"/>
  <c r="L218" i="3" s="1"/>
  <c r="M156" i="3"/>
  <c r="M198" i="3" s="1"/>
  <c r="Q156" i="3"/>
  <c r="R156" i="3"/>
  <c r="R198" i="3" s="1"/>
  <c r="S156" i="3"/>
  <c r="S198" i="3" s="1"/>
  <c r="S218" i="3" s="1"/>
  <c r="T156" i="3"/>
  <c r="U156" i="3"/>
  <c r="U198" i="3" s="1"/>
  <c r="V156" i="3"/>
  <c r="V198" i="3" s="1"/>
  <c r="W156" i="3"/>
  <c r="X156" i="3"/>
  <c r="X198" i="3" s="1"/>
  <c r="Y156" i="3"/>
  <c r="Y198" i="3" s="1"/>
  <c r="C157" i="3"/>
  <c r="D157" i="3"/>
  <c r="E157" i="3"/>
  <c r="F157" i="3"/>
  <c r="F199" i="3" s="1"/>
  <c r="G157" i="3"/>
  <c r="G199" i="3" s="1"/>
  <c r="H157" i="3"/>
  <c r="I157" i="3"/>
  <c r="I199" i="3" s="1"/>
  <c r="J157" i="3"/>
  <c r="J199" i="3" s="1"/>
  <c r="K157" i="3"/>
  <c r="L157" i="3"/>
  <c r="L199" i="3" s="1"/>
  <c r="L219" i="3" s="1"/>
  <c r="M157" i="3"/>
  <c r="M199" i="3" s="1"/>
  <c r="Q157" i="3"/>
  <c r="R157" i="3"/>
  <c r="R199" i="3" s="1"/>
  <c r="S157" i="3"/>
  <c r="S199" i="3" s="1"/>
  <c r="S219" i="3" s="1"/>
  <c r="T157" i="3"/>
  <c r="U157" i="3"/>
  <c r="U199" i="3" s="1"/>
  <c r="V157" i="3"/>
  <c r="V199" i="3" s="1"/>
  <c r="W157" i="3"/>
  <c r="X157" i="3"/>
  <c r="X199" i="3" s="1"/>
  <c r="Y157" i="3"/>
  <c r="Y199" i="3" s="1"/>
  <c r="C158" i="3"/>
  <c r="D158" i="3"/>
  <c r="E158" i="3"/>
  <c r="F158" i="3"/>
  <c r="F200" i="3" s="1"/>
  <c r="G158" i="3"/>
  <c r="G200" i="3" s="1"/>
  <c r="H158" i="3"/>
  <c r="I158" i="3"/>
  <c r="I200" i="3" s="1"/>
  <c r="J158" i="3"/>
  <c r="J200" i="3" s="1"/>
  <c r="K158" i="3"/>
  <c r="L158" i="3"/>
  <c r="L200" i="3" s="1"/>
  <c r="L220" i="3" s="1"/>
  <c r="M158" i="3"/>
  <c r="M200" i="3" s="1"/>
  <c r="Q158" i="3"/>
  <c r="R158" i="3"/>
  <c r="R200" i="3" s="1"/>
  <c r="S158" i="3"/>
  <c r="S200" i="3" s="1"/>
  <c r="S220" i="3" s="1"/>
  <c r="T158" i="3"/>
  <c r="U158" i="3"/>
  <c r="U200" i="3" s="1"/>
  <c r="V158" i="3"/>
  <c r="V200" i="3" s="1"/>
  <c r="W158" i="3"/>
  <c r="X158" i="3"/>
  <c r="X200" i="3" s="1"/>
  <c r="Y158" i="3"/>
  <c r="Y200" i="3" s="1"/>
  <c r="C159" i="3"/>
  <c r="D159" i="3"/>
  <c r="E159" i="3"/>
  <c r="F159" i="3"/>
  <c r="F201" i="3" s="1"/>
  <c r="G159" i="3"/>
  <c r="G201" i="3" s="1"/>
  <c r="H159" i="3"/>
  <c r="I159" i="3"/>
  <c r="I201" i="3" s="1"/>
  <c r="J159" i="3"/>
  <c r="J201" i="3" s="1"/>
  <c r="K159" i="3"/>
  <c r="L159" i="3"/>
  <c r="L201" i="3" s="1"/>
  <c r="L221" i="3" s="1"/>
  <c r="M159" i="3"/>
  <c r="M201" i="3" s="1"/>
  <c r="Q159" i="3"/>
  <c r="R159" i="3"/>
  <c r="R201" i="3" s="1"/>
  <c r="S159" i="3"/>
  <c r="S201" i="3" s="1"/>
  <c r="S221" i="3" s="1"/>
  <c r="T159" i="3"/>
  <c r="U159" i="3"/>
  <c r="U201" i="3" s="1"/>
  <c r="V159" i="3"/>
  <c r="V201" i="3" s="1"/>
  <c r="W159" i="3"/>
  <c r="X159" i="3"/>
  <c r="X201" i="3" s="1"/>
  <c r="Y159" i="3"/>
  <c r="Y201" i="3" s="1"/>
  <c r="C160" i="3"/>
  <c r="D160" i="3"/>
  <c r="E160" i="3"/>
  <c r="F160" i="3"/>
  <c r="F202" i="3" s="1"/>
  <c r="G160" i="3"/>
  <c r="G202" i="3" s="1"/>
  <c r="H160" i="3"/>
  <c r="I160" i="3"/>
  <c r="I202" i="3" s="1"/>
  <c r="J160" i="3"/>
  <c r="J202" i="3" s="1"/>
  <c r="K160" i="3"/>
  <c r="L160" i="3"/>
  <c r="L202" i="3" s="1"/>
  <c r="L222" i="3" s="1"/>
  <c r="M160" i="3"/>
  <c r="M202" i="3" s="1"/>
  <c r="Q160" i="3"/>
  <c r="R160" i="3"/>
  <c r="R202" i="3" s="1"/>
  <c r="S160" i="3"/>
  <c r="S202" i="3" s="1"/>
  <c r="T160" i="3"/>
  <c r="U160" i="3"/>
  <c r="U202" i="3" s="1"/>
  <c r="V160" i="3"/>
  <c r="V202" i="3" s="1"/>
  <c r="W160" i="3"/>
  <c r="X160" i="3"/>
  <c r="X202" i="3" s="1"/>
  <c r="Y160" i="3"/>
  <c r="Y202" i="3" s="1"/>
  <c r="C161" i="3"/>
  <c r="D161" i="3"/>
  <c r="E161" i="3"/>
  <c r="F161" i="3"/>
  <c r="F203" i="3" s="1"/>
  <c r="G161" i="3"/>
  <c r="G203" i="3" s="1"/>
  <c r="H161" i="3"/>
  <c r="I161" i="3"/>
  <c r="I203" i="3" s="1"/>
  <c r="J161" i="3"/>
  <c r="J203" i="3" s="1"/>
  <c r="K161" i="3"/>
  <c r="L161" i="3"/>
  <c r="L203" i="3" s="1"/>
  <c r="L223" i="3" s="1"/>
  <c r="M161" i="3"/>
  <c r="M203" i="3" s="1"/>
  <c r="Q161" i="3"/>
  <c r="R161" i="3"/>
  <c r="R203" i="3" s="1"/>
  <c r="S161" i="3"/>
  <c r="S203" i="3" s="1"/>
  <c r="S223" i="3" s="1"/>
  <c r="T161" i="3"/>
  <c r="U161" i="3"/>
  <c r="U203" i="3" s="1"/>
  <c r="V161" i="3"/>
  <c r="V203" i="3" s="1"/>
  <c r="W161" i="3"/>
  <c r="X161" i="3"/>
  <c r="X203" i="3" s="1"/>
  <c r="Y161" i="3"/>
  <c r="Y203" i="3" s="1"/>
  <c r="C162" i="3"/>
  <c r="D162" i="3"/>
  <c r="E162" i="3"/>
  <c r="F162" i="3"/>
  <c r="F204" i="3" s="1"/>
  <c r="G162" i="3"/>
  <c r="G204" i="3" s="1"/>
  <c r="H162" i="3"/>
  <c r="I162" i="3"/>
  <c r="I204" i="3" s="1"/>
  <c r="J162" i="3"/>
  <c r="J204" i="3" s="1"/>
  <c r="K162" i="3"/>
  <c r="L162" i="3"/>
  <c r="L204" i="3" s="1"/>
  <c r="L224" i="3" s="1"/>
  <c r="M162" i="3"/>
  <c r="M204" i="3" s="1"/>
  <c r="Q162" i="3"/>
  <c r="R162" i="3"/>
  <c r="R204" i="3" s="1"/>
  <c r="S162" i="3"/>
  <c r="S204" i="3" s="1"/>
  <c r="S224" i="3" s="1"/>
  <c r="T162" i="3"/>
  <c r="U162" i="3"/>
  <c r="U204" i="3" s="1"/>
  <c r="V162" i="3"/>
  <c r="V204" i="3" s="1"/>
  <c r="W162" i="3"/>
  <c r="X162" i="3"/>
  <c r="X204" i="3" s="1"/>
  <c r="Y162" i="3"/>
  <c r="Y204" i="3" s="1"/>
  <c r="C163" i="3"/>
  <c r="D163" i="3"/>
  <c r="E163" i="3"/>
  <c r="F163" i="3"/>
  <c r="F205" i="3" s="1"/>
  <c r="G163" i="3"/>
  <c r="G205" i="3" s="1"/>
  <c r="H163" i="3"/>
  <c r="I163" i="3"/>
  <c r="I205" i="3" s="1"/>
  <c r="J163" i="3"/>
  <c r="J205" i="3" s="1"/>
  <c r="K163" i="3"/>
  <c r="L163" i="3"/>
  <c r="L205" i="3" s="1"/>
  <c r="L225" i="3" s="1"/>
  <c r="M163" i="3"/>
  <c r="M205" i="3" s="1"/>
  <c r="Q163" i="3"/>
  <c r="R163" i="3"/>
  <c r="R205" i="3" s="1"/>
  <c r="S163" i="3"/>
  <c r="S205" i="3" s="1"/>
  <c r="S225" i="3" s="1"/>
  <c r="T163" i="3"/>
  <c r="U163" i="3"/>
  <c r="U205" i="3" s="1"/>
  <c r="V163" i="3"/>
  <c r="V205" i="3" s="1"/>
  <c r="W163" i="3"/>
  <c r="X163" i="3"/>
  <c r="X205" i="3" s="1"/>
  <c r="Y163" i="3"/>
  <c r="Y205" i="3" s="1"/>
  <c r="C164" i="3"/>
  <c r="D164" i="3"/>
  <c r="E164" i="3"/>
  <c r="F164" i="3"/>
  <c r="F206" i="3" s="1"/>
  <c r="G164" i="3"/>
  <c r="G206" i="3" s="1"/>
  <c r="H164" i="3"/>
  <c r="I164" i="3"/>
  <c r="I206" i="3" s="1"/>
  <c r="J164" i="3"/>
  <c r="J206" i="3" s="1"/>
  <c r="K164" i="3"/>
  <c r="L164" i="3"/>
  <c r="L206" i="3" s="1"/>
  <c r="L226" i="3" s="1"/>
  <c r="M164" i="3"/>
  <c r="M206" i="3" s="1"/>
  <c r="Q164" i="3"/>
  <c r="R164" i="3"/>
  <c r="R206" i="3" s="1"/>
  <c r="S164" i="3"/>
  <c r="S206" i="3" s="1"/>
  <c r="S226" i="3" s="1"/>
  <c r="T164" i="3"/>
  <c r="U164" i="3"/>
  <c r="U206" i="3" s="1"/>
  <c r="V164" i="3"/>
  <c r="V206" i="3" s="1"/>
  <c r="W164" i="3"/>
  <c r="X164" i="3"/>
  <c r="X206" i="3" s="1"/>
  <c r="Y164" i="3"/>
  <c r="Y206" i="3" s="1"/>
  <c r="C165" i="3"/>
  <c r="D165" i="3"/>
  <c r="E165" i="3"/>
  <c r="F165" i="3"/>
  <c r="F207" i="3" s="1"/>
  <c r="G165" i="3"/>
  <c r="G207" i="3" s="1"/>
  <c r="H165" i="3"/>
  <c r="I165" i="3"/>
  <c r="I207" i="3" s="1"/>
  <c r="J165" i="3"/>
  <c r="J207" i="3" s="1"/>
  <c r="K165" i="3"/>
  <c r="L165" i="3"/>
  <c r="L207" i="3" s="1"/>
  <c r="L227" i="3" s="1"/>
  <c r="M165" i="3"/>
  <c r="M207" i="3" s="1"/>
  <c r="Q165" i="3"/>
  <c r="R165" i="3"/>
  <c r="R207" i="3" s="1"/>
  <c r="S165" i="3"/>
  <c r="S207" i="3" s="1"/>
  <c r="S227" i="3" s="1"/>
  <c r="T165" i="3"/>
  <c r="U165" i="3"/>
  <c r="U207" i="3" s="1"/>
  <c r="V165" i="3"/>
  <c r="V207" i="3" s="1"/>
  <c r="W165" i="3"/>
  <c r="X165" i="3"/>
  <c r="X207" i="3" s="1"/>
  <c r="Y165" i="3"/>
  <c r="Y207" i="3" s="1"/>
  <c r="C166" i="3"/>
  <c r="D166" i="3"/>
  <c r="E166" i="3"/>
  <c r="F166" i="3"/>
  <c r="F208" i="3" s="1"/>
  <c r="G166" i="3"/>
  <c r="G208" i="3" s="1"/>
  <c r="H166" i="3"/>
  <c r="I166" i="3"/>
  <c r="I208" i="3" s="1"/>
  <c r="J166" i="3"/>
  <c r="J208" i="3" s="1"/>
  <c r="K166" i="3"/>
  <c r="L166" i="3"/>
  <c r="L208" i="3" s="1"/>
  <c r="L228" i="3" s="1"/>
  <c r="M166" i="3"/>
  <c r="M208" i="3" s="1"/>
  <c r="Q166" i="3"/>
  <c r="R166" i="3"/>
  <c r="R208" i="3" s="1"/>
  <c r="S166" i="3"/>
  <c r="S208" i="3" s="1"/>
  <c r="S228" i="3" s="1"/>
  <c r="T166" i="3"/>
  <c r="U166" i="3"/>
  <c r="U208" i="3" s="1"/>
  <c r="V166" i="3"/>
  <c r="V208" i="3" s="1"/>
  <c r="W166" i="3"/>
  <c r="X166" i="3"/>
  <c r="X208" i="3" s="1"/>
  <c r="Y166" i="3"/>
  <c r="Y208" i="3" s="1"/>
  <c r="C167" i="3"/>
  <c r="D167" i="3"/>
  <c r="E167" i="3"/>
  <c r="F167" i="3"/>
  <c r="F209" i="3" s="1"/>
  <c r="G167" i="3"/>
  <c r="G209" i="3" s="1"/>
  <c r="H167" i="3"/>
  <c r="I167" i="3"/>
  <c r="I209" i="3" s="1"/>
  <c r="J167" i="3"/>
  <c r="J209" i="3" s="1"/>
  <c r="K167" i="3"/>
  <c r="L167" i="3"/>
  <c r="L209" i="3" s="1"/>
  <c r="L229" i="3" s="1"/>
  <c r="M167" i="3"/>
  <c r="M209" i="3" s="1"/>
  <c r="Q167" i="3"/>
  <c r="R167" i="3"/>
  <c r="R209" i="3" s="1"/>
  <c r="S167" i="3"/>
  <c r="S209" i="3" s="1"/>
  <c r="S229" i="3" s="1"/>
  <c r="T167" i="3"/>
  <c r="U167" i="3"/>
  <c r="U209" i="3" s="1"/>
  <c r="V167" i="3"/>
  <c r="V209" i="3" s="1"/>
  <c r="W167" i="3"/>
  <c r="X167" i="3"/>
  <c r="X209" i="3" s="1"/>
  <c r="Y167" i="3"/>
  <c r="Y209" i="3" s="1"/>
  <c r="D152" i="3"/>
  <c r="E152" i="3"/>
  <c r="F152" i="3"/>
  <c r="F194" i="3" s="1"/>
  <c r="G152" i="3"/>
  <c r="G194" i="3" s="1"/>
  <c r="H152" i="3"/>
  <c r="I152" i="3"/>
  <c r="I194" i="3" s="1"/>
  <c r="J152" i="3"/>
  <c r="J194" i="3" s="1"/>
  <c r="K152" i="3"/>
  <c r="L152" i="3"/>
  <c r="L194" i="3" s="1"/>
  <c r="M152" i="3"/>
  <c r="M194" i="3" s="1"/>
  <c r="Q152" i="3"/>
  <c r="R152" i="3"/>
  <c r="R194" i="3" s="1"/>
  <c r="S152" i="3"/>
  <c r="S194" i="3" s="1"/>
  <c r="T152" i="3"/>
  <c r="U152" i="3"/>
  <c r="U194" i="3" s="1"/>
  <c r="V152" i="3"/>
  <c r="V194" i="3" s="1"/>
  <c r="W152" i="3"/>
  <c r="X152" i="3"/>
  <c r="X194" i="3" s="1"/>
  <c r="Y152" i="3"/>
  <c r="Y194" i="3" s="1"/>
  <c r="C152" i="3"/>
  <c r="DE59" i="3"/>
  <c r="DF59" i="3"/>
  <c r="DG59" i="3"/>
  <c r="DH59" i="3"/>
  <c r="DI59" i="3"/>
  <c r="DJ59" i="3"/>
  <c r="DN59" i="3"/>
  <c r="DO59" i="3"/>
  <c r="DP59" i="3"/>
  <c r="DQ59" i="3"/>
  <c r="DR59" i="3"/>
  <c r="DS59" i="3"/>
  <c r="DT59" i="3"/>
  <c r="DU59" i="3"/>
  <c r="DW59" i="3"/>
  <c r="DX59" i="3"/>
  <c r="DY59" i="3"/>
  <c r="DZ59" i="3"/>
  <c r="EA59" i="3"/>
  <c r="EB59" i="3"/>
  <c r="EC59" i="3"/>
  <c r="ED59" i="3"/>
  <c r="EF59" i="3"/>
  <c r="EG59" i="3"/>
  <c r="EH59" i="3"/>
  <c r="EI59" i="3"/>
  <c r="EJ59" i="3"/>
  <c r="EK59" i="3"/>
  <c r="EL59" i="3"/>
  <c r="EM59" i="3"/>
  <c r="EO59" i="3"/>
  <c r="EP59" i="3"/>
  <c r="EQ59" i="3"/>
  <c r="ER59" i="3"/>
  <c r="ES59" i="3"/>
  <c r="ET59" i="3"/>
  <c r="EU59" i="3"/>
  <c r="EV59" i="3"/>
  <c r="EX59" i="3"/>
  <c r="EY59" i="3"/>
  <c r="EZ59" i="3"/>
  <c r="FA59" i="3"/>
  <c r="FB59" i="3"/>
  <c r="FC59" i="3"/>
  <c r="FD59" i="3"/>
  <c r="FE59" i="3"/>
  <c r="FG59" i="3"/>
  <c r="FH59" i="3"/>
  <c r="FI59" i="3"/>
  <c r="FJ59" i="3"/>
  <c r="FK59" i="3"/>
  <c r="FL59" i="3"/>
  <c r="FM59" i="3"/>
  <c r="FN59" i="3"/>
  <c r="FP59" i="3"/>
  <c r="FQ59" i="3"/>
  <c r="FR59" i="3"/>
  <c r="FS59" i="3"/>
  <c r="FT59" i="3"/>
  <c r="FU59" i="3"/>
  <c r="FV59" i="3"/>
  <c r="FW59" i="3"/>
  <c r="FY59" i="3"/>
  <c r="FZ59" i="3"/>
  <c r="GA59" i="3"/>
  <c r="GB59" i="3"/>
  <c r="GC59" i="3"/>
  <c r="GD59" i="3"/>
  <c r="GE59" i="3"/>
  <c r="GF59" i="3"/>
  <c r="GH59" i="3"/>
  <c r="GI59" i="3"/>
  <c r="GJ59" i="3"/>
  <c r="GK59" i="3"/>
  <c r="GL59" i="3"/>
  <c r="GM59" i="3"/>
  <c r="GN59" i="3"/>
  <c r="GO59" i="3"/>
  <c r="GQ59" i="3"/>
  <c r="GR59" i="3"/>
  <c r="GS59" i="3"/>
  <c r="GT59" i="3"/>
  <c r="GU59" i="3"/>
  <c r="GV59" i="3"/>
  <c r="GW59" i="3"/>
  <c r="GX59" i="3"/>
  <c r="GZ59" i="3"/>
  <c r="HA59" i="3"/>
  <c r="HB59" i="3"/>
  <c r="HC59" i="3"/>
  <c r="HD59" i="3"/>
  <c r="HE59" i="3"/>
  <c r="HF59" i="3"/>
  <c r="HG59" i="3"/>
  <c r="HH59" i="3"/>
  <c r="DE47" i="3"/>
  <c r="DE55" i="3" s="1"/>
  <c r="DE58" i="3" s="1"/>
  <c r="DF47" i="3"/>
  <c r="DF55" i="3" s="1"/>
  <c r="DF58" i="3" s="1"/>
  <c r="DG47" i="3"/>
  <c r="DG55" i="3" s="1"/>
  <c r="DG58" i="3" s="1"/>
  <c r="DH47" i="3"/>
  <c r="DH55" i="3" s="1"/>
  <c r="DH58" i="3" s="1"/>
  <c r="DI47" i="3"/>
  <c r="DI55" i="3" s="1"/>
  <c r="DI58" i="3" s="1"/>
  <c r="DJ47" i="3"/>
  <c r="DJ55" i="3" s="1"/>
  <c r="DJ58" i="3" s="1"/>
  <c r="DK47" i="3"/>
  <c r="DL47" i="3"/>
  <c r="D7" i="12" s="1"/>
  <c r="DM47" i="3"/>
  <c r="E7" i="12" s="1"/>
  <c r="DN47" i="3"/>
  <c r="DN55" i="3" s="1"/>
  <c r="DN58" i="3" s="1"/>
  <c r="DO47" i="3"/>
  <c r="DO55" i="3" s="1"/>
  <c r="DO58" i="3" s="1"/>
  <c r="DP47" i="3"/>
  <c r="DP55" i="3" s="1"/>
  <c r="DP58" i="3" s="1"/>
  <c r="DQ47" i="3"/>
  <c r="DQ55" i="3" s="1"/>
  <c r="DQ58" i="3" s="1"/>
  <c r="DR47" i="3"/>
  <c r="DR55" i="3" s="1"/>
  <c r="DR58" i="3" s="1"/>
  <c r="DS47" i="3"/>
  <c r="DS55" i="3" s="1"/>
  <c r="DS58" i="3" s="1"/>
  <c r="DT47" i="3"/>
  <c r="DT55" i="3" s="1"/>
  <c r="DT58" i="3" s="1"/>
  <c r="DU47" i="3"/>
  <c r="DU55" i="3" s="1"/>
  <c r="DU58" i="3" s="1"/>
  <c r="DV47" i="3"/>
  <c r="F7" i="12" s="1"/>
  <c r="DW47" i="3"/>
  <c r="DW55" i="3" s="1"/>
  <c r="DW58" i="3" s="1"/>
  <c r="DX47" i="3"/>
  <c r="DX55" i="3" s="1"/>
  <c r="DX58" i="3" s="1"/>
  <c r="DY47" i="3"/>
  <c r="DY55" i="3" s="1"/>
  <c r="DY58" i="3" s="1"/>
  <c r="DZ47" i="3"/>
  <c r="DZ55" i="3" s="1"/>
  <c r="DZ58" i="3" s="1"/>
  <c r="EA47" i="3"/>
  <c r="EA55" i="3" s="1"/>
  <c r="EA58" i="3" s="1"/>
  <c r="EB47" i="3"/>
  <c r="EB55" i="3" s="1"/>
  <c r="EB58" i="3" s="1"/>
  <c r="EC47" i="3"/>
  <c r="EC55" i="3" s="1"/>
  <c r="EC58" i="3" s="1"/>
  <c r="ED47" i="3"/>
  <c r="ED55" i="3" s="1"/>
  <c r="ED58" i="3" s="1"/>
  <c r="EE47" i="3"/>
  <c r="G7" i="12" s="1"/>
  <c r="EF47" i="3"/>
  <c r="EF55" i="3" s="1"/>
  <c r="EF58" i="3" s="1"/>
  <c r="EG47" i="3"/>
  <c r="EG55" i="3" s="1"/>
  <c r="EG58" i="3" s="1"/>
  <c r="EH47" i="3"/>
  <c r="EH55" i="3" s="1"/>
  <c r="EH58" i="3" s="1"/>
  <c r="EI47" i="3"/>
  <c r="EI55" i="3" s="1"/>
  <c r="EI58" i="3" s="1"/>
  <c r="EJ47" i="3"/>
  <c r="EJ55" i="3" s="1"/>
  <c r="EJ58" i="3" s="1"/>
  <c r="EK47" i="3"/>
  <c r="EK55" i="3" s="1"/>
  <c r="EK58" i="3" s="1"/>
  <c r="EL47" i="3"/>
  <c r="EL55" i="3" s="1"/>
  <c r="EL58" i="3" s="1"/>
  <c r="EM47" i="3"/>
  <c r="EM55" i="3" s="1"/>
  <c r="EM58" i="3" s="1"/>
  <c r="EN47" i="3"/>
  <c r="H7" i="12" s="1"/>
  <c r="EO47" i="3"/>
  <c r="EO55" i="3" s="1"/>
  <c r="EO58" i="3" s="1"/>
  <c r="EP47" i="3"/>
  <c r="EP55" i="3" s="1"/>
  <c r="EP58" i="3" s="1"/>
  <c r="EQ47" i="3"/>
  <c r="EQ55" i="3" s="1"/>
  <c r="EQ58" i="3" s="1"/>
  <c r="ER47" i="3"/>
  <c r="ER55" i="3" s="1"/>
  <c r="ER58" i="3" s="1"/>
  <c r="ES47" i="3"/>
  <c r="ES55" i="3" s="1"/>
  <c r="ES58" i="3" s="1"/>
  <c r="ET47" i="3"/>
  <c r="ET55" i="3" s="1"/>
  <c r="ET58" i="3" s="1"/>
  <c r="EU47" i="3"/>
  <c r="EU55" i="3" s="1"/>
  <c r="EU58" i="3" s="1"/>
  <c r="EV47" i="3"/>
  <c r="EV55" i="3" s="1"/>
  <c r="EV58" i="3" s="1"/>
  <c r="EW47" i="3"/>
  <c r="I7" i="12" s="1"/>
  <c r="EX47" i="3"/>
  <c r="EX55" i="3" s="1"/>
  <c r="EX58" i="3" s="1"/>
  <c r="EY47" i="3"/>
  <c r="EY55" i="3" s="1"/>
  <c r="EY58" i="3" s="1"/>
  <c r="EZ47" i="3"/>
  <c r="EZ55" i="3" s="1"/>
  <c r="EZ58" i="3" s="1"/>
  <c r="FA47" i="3"/>
  <c r="FA55" i="3" s="1"/>
  <c r="FA58" i="3" s="1"/>
  <c r="FB47" i="3"/>
  <c r="FB55" i="3" s="1"/>
  <c r="FB58" i="3" s="1"/>
  <c r="FC47" i="3"/>
  <c r="FC55" i="3" s="1"/>
  <c r="FC58" i="3" s="1"/>
  <c r="FD47" i="3"/>
  <c r="FD55" i="3" s="1"/>
  <c r="FD58" i="3" s="1"/>
  <c r="FE47" i="3"/>
  <c r="FE55" i="3" s="1"/>
  <c r="FE58" i="3" s="1"/>
  <c r="FF47" i="3"/>
  <c r="J7" i="12" s="1"/>
  <c r="FG47" i="3"/>
  <c r="FG55" i="3" s="1"/>
  <c r="FG58" i="3" s="1"/>
  <c r="FH47" i="3"/>
  <c r="FH55" i="3" s="1"/>
  <c r="FH58" i="3" s="1"/>
  <c r="FI47" i="3"/>
  <c r="FI55" i="3" s="1"/>
  <c r="FI58" i="3" s="1"/>
  <c r="FJ47" i="3"/>
  <c r="FJ55" i="3" s="1"/>
  <c r="FJ58" i="3" s="1"/>
  <c r="FK47" i="3"/>
  <c r="FK55" i="3" s="1"/>
  <c r="FK58" i="3" s="1"/>
  <c r="FL47" i="3"/>
  <c r="FL55" i="3" s="1"/>
  <c r="FL58" i="3" s="1"/>
  <c r="FM47" i="3"/>
  <c r="FM55" i="3" s="1"/>
  <c r="FM58" i="3" s="1"/>
  <c r="FN47" i="3"/>
  <c r="FN55" i="3" s="1"/>
  <c r="FN58" i="3" s="1"/>
  <c r="FO47" i="3"/>
  <c r="K7" i="12" s="1"/>
  <c r="FP47" i="3"/>
  <c r="FP55" i="3" s="1"/>
  <c r="FP58" i="3" s="1"/>
  <c r="FQ47" i="3"/>
  <c r="FQ55" i="3" s="1"/>
  <c r="FQ58" i="3" s="1"/>
  <c r="FR47" i="3"/>
  <c r="FR55" i="3" s="1"/>
  <c r="FR58" i="3" s="1"/>
  <c r="FS47" i="3"/>
  <c r="FS55" i="3" s="1"/>
  <c r="FS58" i="3" s="1"/>
  <c r="FT47" i="3"/>
  <c r="FT55" i="3" s="1"/>
  <c r="FT58" i="3" s="1"/>
  <c r="FU47" i="3"/>
  <c r="FU55" i="3" s="1"/>
  <c r="FU58" i="3" s="1"/>
  <c r="FV47" i="3"/>
  <c r="FV55" i="3" s="1"/>
  <c r="FV58" i="3" s="1"/>
  <c r="FW47" i="3"/>
  <c r="FW55" i="3" s="1"/>
  <c r="FW58" i="3" s="1"/>
  <c r="FX47" i="3"/>
  <c r="L7" i="12" s="1"/>
  <c r="FY47" i="3"/>
  <c r="FY55" i="3" s="1"/>
  <c r="FY58" i="3" s="1"/>
  <c r="FZ47" i="3"/>
  <c r="FZ55" i="3" s="1"/>
  <c r="FZ58" i="3" s="1"/>
  <c r="GA47" i="3"/>
  <c r="GA55" i="3" s="1"/>
  <c r="GA58" i="3" s="1"/>
  <c r="GB47" i="3"/>
  <c r="GB55" i="3" s="1"/>
  <c r="GB58" i="3" s="1"/>
  <c r="GC47" i="3"/>
  <c r="GC55" i="3" s="1"/>
  <c r="GC58" i="3" s="1"/>
  <c r="GD47" i="3"/>
  <c r="GD55" i="3" s="1"/>
  <c r="GD58" i="3" s="1"/>
  <c r="GE47" i="3"/>
  <c r="GE55" i="3" s="1"/>
  <c r="GE58" i="3" s="1"/>
  <c r="GF47" i="3"/>
  <c r="GF55" i="3" s="1"/>
  <c r="GF58" i="3" s="1"/>
  <c r="GG47" i="3"/>
  <c r="M7" i="12" s="1"/>
  <c r="GH47" i="3"/>
  <c r="GH55" i="3" s="1"/>
  <c r="GH58" i="3" s="1"/>
  <c r="GI47" i="3"/>
  <c r="GI55" i="3" s="1"/>
  <c r="GI58" i="3" s="1"/>
  <c r="GJ47" i="3"/>
  <c r="GJ55" i="3" s="1"/>
  <c r="GJ58" i="3" s="1"/>
  <c r="GK47" i="3"/>
  <c r="GK55" i="3" s="1"/>
  <c r="GK58" i="3" s="1"/>
  <c r="GL47" i="3"/>
  <c r="GL55" i="3" s="1"/>
  <c r="GL58" i="3" s="1"/>
  <c r="GM47" i="3"/>
  <c r="GM55" i="3" s="1"/>
  <c r="GM58" i="3" s="1"/>
  <c r="GN47" i="3"/>
  <c r="GN55" i="3" s="1"/>
  <c r="GN58" i="3" s="1"/>
  <c r="GO47" i="3"/>
  <c r="GO55" i="3" s="1"/>
  <c r="GO58" i="3" s="1"/>
  <c r="GP47" i="3"/>
  <c r="N7" i="12" s="1"/>
  <c r="GQ47" i="3"/>
  <c r="GQ55" i="3" s="1"/>
  <c r="GQ58" i="3" s="1"/>
  <c r="GR47" i="3"/>
  <c r="GR55" i="3" s="1"/>
  <c r="GR58" i="3" s="1"/>
  <c r="GS47" i="3"/>
  <c r="GS55" i="3" s="1"/>
  <c r="GS58" i="3" s="1"/>
  <c r="GT47" i="3"/>
  <c r="GT55" i="3" s="1"/>
  <c r="GT58" i="3" s="1"/>
  <c r="GU47" i="3"/>
  <c r="GU55" i="3" s="1"/>
  <c r="GU58" i="3" s="1"/>
  <c r="GV47" i="3"/>
  <c r="GV55" i="3" s="1"/>
  <c r="GV58" i="3" s="1"/>
  <c r="GW47" i="3"/>
  <c r="GW55" i="3" s="1"/>
  <c r="GW58" i="3" s="1"/>
  <c r="GX47" i="3"/>
  <c r="GX55" i="3" s="1"/>
  <c r="GX58" i="3" s="1"/>
  <c r="GY47" i="3"/>
  <c r="O7" i="12" s="1"/>
  <c r="GZ47" i="3"/>
  <c r="GZ55" i="3" s="1"/>
  <c r="GZ58" i="3" s="1"/>
  <c r="HA47" i="3"/>
  <c r="HA55" i="3" s="1"/>
  <c r="HA58" i="3" s="1"/>
  <c r="HB47" i="3"/>
  <c r="HB55" i="3" s="1"/>
  <c r="HB58" i="3" s="1"/>
  <c r="HC47" i="3"/>
  <c r="HC55" i="3" s="1"/>
  <c r="HC58" i="3" s="1"/>
  <c r="HD47" i="3"/>
  <c r="HD55" i="3" s="1"/>
  <c r="HD58" i="3" s="1"/>
  <c r="HE47" i="3"/>
  <c r="HE55" i="3" s="1"/>
  <c r="HE58" i="3" s="1"/>
  <c r="HF47" i="3"/>
  <c r="HF55" i="3" s="1"/>
  <c r="HF58" i="3" s="1"/>
  <c r="HG47" i="3"/>
  <c r="HG55" i="3" s="1"/>
  <c r="HG58" i="3" s="1"/>
  <c r="HH47" i="3"/>
  <c r="HH55" i="3" s="1"/>
  <c r="HH58" i="3" s="1"/>
  <c r="DE48" i="3"/>
  <c r="DF48" i="3"/>
  <c r="DG48" i="3"/>
  <c r="DH48" i="3"/>
  <c r="DI48" i="3"/>
  <c r="DJ48" i="3"/>
  <c r="DK48" i="3"/>
  <c r="G10" i="19" s="1"/>
  <c r="DL48" i="3"/>
  <c r="D10" i="12" s="1"/>
  <c r="DM48" i="3"/>
  <c r="E10" i="12" s="1"/>
  <c r="DN48" i="3"/>
  <c r="DO48" i="3"/>
  <c r="DP48" i="3"/>
  <c r="DQ48" i="3"/>
  <c r="DR48" i="3"/>
  <c r="DS48" i="3"/>
  <c r="DT48" i="3"/>
  <c r="DU48" i="3"/>
  <c r="DV48" i="3"/>
  <c r="F10" i="12" s="1"/>
  <c r="DW48" i="3"/>
  <c r="DX48" i="3"/>
  <c r="DY48" i="3"/>
  <c r="DZ48" i="3"/>
  <c r="EA48" i="3"/>
  <c r="EB48" i="3"/>
  <c r="EC48" i="3"/>
  <c r="ED48" i="3"/>
  <c r="EE48" i="3"/>
  <c r="G10" i="12" s="1"/>
  <c r="EF48" i="3"/>
  <c r="EG48" i="3"/>
  <c r="EH48" i="3"/>
  <c r="EI48" i="3"/>
  <c r="EJ48" i="3"/>
  <c r="EK48" i="3"/>
  <c r="EL48" i="3"/>
  <c r="EM48" i="3"/>
  <c r="EN48" i="3"/>
  <c r="H10" i="12" s="1"/>
  <c r="EO48" i="3"/>
  <c r="EP48" i="3"/>
  <c r="EQ48" i="3"/>
  <c r="ER48" i="3"/>
  <c r="ES48" i="3"/>
  <c r="ET48" i="3"/>
  <c r="EU48" i="3"/>
  <c r="EV48" i="3"/>
  <c r="EW48" i="3"/>
  <c r="I10" i="12" s="1"/>
  <c r="EX48" i="3"/>
  <c r="EY48" i="3"/>
  <c r="EZ48" i="3"/>
  <c r="FA48" i="3"/>
  <c r="FB48" i="3"/>
  <c r="FC48" i="3"/>
  <c r="FD48" i="3"/>
  <c r="FE48" i="3"/>
  <c r="FF48" i="3"/>
  <c r="J10" i="12" s="1"/>
  <c r="FG48" i="3"/>
  <c r="FH48" i="3"/>
  <c r="FI48" i="3"/>
  <c r="FJ48" i="3"/>
  <c r="FK48" i="3"/>
  <c r="FL48" i="3"/>
  <c r="FM48" i="3"/>
  <c r="FN48" i="3"/>
  <c r="FO48" i="3"/>
  <c r="K10" i="12" s="1"/>
  <c r="FP48" i="3"/>
  <c r="FQ48" i="3"/>
  <c r="FR48" i="3"/>
  <c r="FS48" i="3"/>
  <c r="FT48" i="3"/>
  <c r="FU48" i="3"/>
  <c r="FV48" i="3"/>
  <c r="FW48" i="3"/>
  <c r="FX48" i="3"/>
  <c r="L10" i="12" s="1"/>
  <c r="FY48" i="3"/>
  <c r="FZ48" i="3"/>
  <c r="GA48" i="3"/>
  <c r="GB48" i="3"/>
  <c r="GC48" i="3"/>
  <c r="GD48" i="3"/>
  <c r="GE48" i="3"/>
  <c r="GF48" i="3"/>
  <c r="GG48" i="3"/>
  <c r="M10" i="12" s="1"/>
  <c r="GH48" i="3"/>
  <c r="GI48" i="3"/>
  <c r="GJ48" i="3"/>
  <c r="GK48" i="3"/>
  <c r="GL48" i="3"/>
  <c r="GM48" i="3"/>
  <c r="GN48" i="3"/>
  <c r="GO48" i="3"/>
  <c r="GP48" i="3"/>
  <c r="N10" i="12" s="1"/>
  <c r="GQ48" i="3"/>
  <c r="GR48" i="3"/>
  <c r="GS48" i="3"/>
  <c r="GT48" i="3"/>
  <c r="GU48" i="3"/>
  <c r="GV48" i="3"/>
  <c r="GW48" i="3"/>
  <c r="GX48" i="3"/>
  <c r="GY48" i="3"/>
  <c r="O10" i="12" s="1"/>
  <c r="GZ48" i="3"/>
  <c r="HA48" i="3"/>
  <c r="HB48" i="3"/>
  <c r="HC48" i="3"/>
  <c r="HD48" i="3"/>
  <c r="HE48" i="3"/>
  <c r="HF48" i="3"/>
  <c r="HG48" i="3"/>
  <c r="HH48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O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DE50" i="3"/>
  <c r="DF50" i="3"/>
  <c r="DG50" i="3"/>
  <c r="DH50" i="3"/>
  <c r="DI50" i="3"/>
  <c r="DJ50" i="3"/>
  <c r="DK50" i="3"/>
  <c r="G12" i="19" s="1"/>
  <c r="DL50" i="3"/>
  <c r="D12" i="12" s="1"/>
  <c r="DM50" i="3"/>
  <c r="E12" i="12" s="1"/>
  <c r="DN50" i="3"/>
  <c r="DO50" i="3"/>
  <c r="DP50" i="3"/>
  <c r="DQ50" i="3"/>
  <c r="DR50" i="3"/>
  <c r="DS50" i="3"/>
  <c r="DT50" i="3"/>
  <c r="DU50" i="3"/>
  <c r="DV50" i="3"/>
  <c r="F12" i="12" s="1"/>
  <c r="DW50" i="3"/>
  <c r="DX50" i="3"/>
  <c r="DY50" i="3"/>
  <c r="DZ50" i="3"/>
  <c r="EA50" i="3"/>
  <c r="EB50" i="3"/>
  <c r="EC50" i="3"/>
  <c r="ED50" i="3"/>
  <c r="EE50" i="3"/>
  <c r="G12" i="12" s="1"/>
  <c r="EF50" i="3"/>
  <c r="EG50" i="3"/>
  <c r="EH50" i="3"/>
  <c r="EI50" i="3"/>
  <c r="EJ50" i="3"/>
  <c r="EK50" i="3"/>
  <c r="EL50" i="3"/>
  <c r="EM50" i="3"/>
  <c r="EN50" i="3"/>
  <c r="H12" i="12" s="1"/>
  <c r="EO50" i="3"/>
  <c r="EP50" i="3"/>
  <c r="EQ50" i="3"/>
  <c r="ER50" i="3"/>
  <c r="ES50" i="3"/>
  <c r="ET50" i="3"/>
  <c r="EU50" i="3"/>
  <c r="EV50" i="3"/>
  <c r="EW50" i="3"/>
  <c r="I12" i="12" s="1"/>
  <c r="EX50" i="3"/>
  <c r="EY50" i="3"/>
  <c r="EZ50" i="3"/>
  <c r="FA50" i="3"/>
  <c r="FB50" i="3"/>
  <c r="FC50" i="3"/>
  <c r="FD50" i="3"/>
  <c r="FE50" i="3"/>
  <c r="FF50" i="3"/>
  <c r="J12" i="12" s="1"/>
  <c r="FG50" i="3"/>
  <c r="FH50" i="3"/>
  <c r="FI50" i="3"/>
  <c r="FJ50" i="3"/>
  <c r="FK50" i="3"/>
  <c r="FL50" i="3"/>
  <c r="FM50" i="3"/>
  <c r="FN50" i="3"/>
  <c r="FO50" i="3"/>
  <c r="K12" i="12" s="1"/>
  <c r="FP50" i="3"/>
  <c r="FQ50" i="3"/>
  <c r="FR50" i="3"/>
  <c r="FS50" i="3"/>
  <c r="FT50" i="3"/>
  <c r="FU50" i="3"/>
  <c r="FV50" i="3"/>
  <c r="FW50" i="3"/>
  <c r="FX50" i="3"/>
  <c r="L12" i="12" s="1"/>
  <c r="FY50" i="3"/>
  <c r="FZ50" i="3"/>
  <c r="GA50" i="3"/>
  <c r="GB50" i="3"/>
  <c r="GC50" i="3"/>
  <c r="GD50" i="3"/>
  <c r="GE50" i="3"/>
  <c r="GF50" i="3"/>
  <c r="GG50" i="3"/>
  <c r="M12" i="12" s="1"/>
  <c r="GH50" i="3"/>
  <c r="GI50" i="3"/>
  <c r="GJ50" i="3"/>
  <c r="GK50" i="3"/>
  <c r="GL50" i="3"/>
  <c r="GM50" i="3"/>
  <c r="GN50" i="3"/>
  <c r="GO50" i="3"/>
  <c r="GP50" i="3"/>
  <c r="N12" i="12" s="1"/>
  <c r="GQ50" i="3"/>
  <c r="GR50" i="3"/>
  <c r="GS50" i="3"/>
  <c r="GT50" i="3"/>
  <c r="GU50" i="3"/>
  <c r="GV50" i="3"/>
  <c r="GW50" i="3"/>
  <c r="GX50" i="3"/>
  <c r="GY50" i="3"/>
  <c r="O12" i="12" s="1"/>
  <c r="GZ50" i="3"/>
  <c r="HA50" i="3"/>
  <c r="HB50" i="3"/>
  <c r="HC50" i="3"/>
  <c r="HD50" i="3"/>
  <c r="HE50" i="3"/>
  <c r="HF50" i="3"/>
  <c r="HG50" i="3"/>
  <c r="HH50" i="3"/>
  <c r="DE51" i="3"/>
  <c r="DF51" i="3"/>
  <c r="DG51" i="3"/>
  <c r="DH51" i="3"/>
  <c r="DI51" i="3"/>
  <c r="DJ51" i="3"/>
  <c r="DK51" i="3"/>
  <c r="G11" i="19" s="1"/>
  <c r="DL51" i="3"/>
  <c r="D11" i="12" s="1"/>
  <c r="DM51" i="3"/>
  <c r="E11" i="12" s="1"/>
  <c r="DN51" i="3"/>
  <c r="DO51" i="3"/>
  <c r="DP51" i="3"/>
  <c r="DQ51" i="3"/>
  <c r="DR51" i="3"/>
  <c r="DS51" i="3"/>
  <c r="DT51" i="3"/>
  <c r="DU51" i="3"/>
  <c r="DV51" i="3"/>
  <c r="F11" i="12" s="1"/>
  <c r="DW51" i="3"/>
  <c r="DX51" i="3"/>
  <c r="DY51" i="3"/>
  <c r="DZ51" i="3"/>
  <c r="EA51" i="3"/>
  <c r="EB51" i="3"/>
  <c r="EC51" i="3"/>
  <c r="ED51" i="3"/>
  <c r="EE51" i="3"/>
  <c r="G11" i="12" s="1"/>
  <c r="EF51" i="3"/>
  <c r="EG51" i="3"/>
  <c r="EH51" i="3"/>
  <c r="EI51" i="3"/>
  <c r="EJ51" i="3"/>
  <c r="EK51" i="3"/>
  <c r="EL51" i="3"/>
  <c r="EM51" i="3"/>
  <c r="EN51" i="3"/>
  <c r="H11" i="12" s="1"/>
  <c r="EO51" i="3"/>
  <c r="EP51" i="3"/>
  <c r="EQ51" i="3"/>
  <c r="ER51" i="3"/>
  <c r="ES51" i="3"/>
  <c r="ET51" i="3"/>
  <c r="EU51" i="3"/>
  <c r="EV51" i="3"/>
  <c r="EW51" i="3"/>
  <c r="I11" i="12" s="1"/>
  <c r="EX51" i="3"/>
  <c r="EY51" i="3"/>
  <c r="EZ51" i="3"/>
  <c r="FA51" i="3"/>
  <c r="FB51" i="3"/>
  <c r="FC51" i="3"/>
  <c r="FD51" i="3"/>
  <c r="FE51" i="3"/>
  <c r="FF51" i="3"/>
  <c r="J11" i="12" s="1"/>
  <c r="FG51" i="3"/>
  <c r="FH51" i="3"/>
  <c r="FI51" i="3"/>
  <c r="FJ51" i="3"/>
  <c r="FK51" i="3"/>
  <c r="FL51" i="3"/>
  <c r="FM51" i="3"/>
  <c r="FN51" i="3"/>
  <c r="FO51" i="3"/>
  <c r="K11" i="12" s="1"/>
  <c r="FP51" i="3"/>
  <c r="FQ51" i="3"/>
  <c r="FR51" i="3"/>
  <c r="FS51" i="3"/>
  <c r="FT51" i="3"/>
  <c r="FU51" i="3"/>
  <c r="FV51" i="3"/>
  <c r="FW51" i="3"/>
  <c r="FX51" i="3"/>
  <c r="L11" i="12" s="1"/>
  <c r="FY51" i="3"/>
  <c r="FZ51" i="3"/>
  <c r="GA51" i="3"/>
  <c r="GB51" i="3"/>
  <c r="GC51" i="3"/>
  <c r="GD51" i="3"/>
  <c r="GE51" i="3"/>
  <c r="GF51" i="3"/>
  <c r="GG51" i="3"/>
  <c r="M11" i="12" s="1"/>
  <c r="GH51" i="3"/>
  <c r="GI51" i="3"/>
  <c r="GJ51" i="3"/>
  <c r="GK51" i="3"/>
  <c r="GL51" i="3"/>
  <c r="GM51" i="3"/>
  <c r="GN51" i="3"/>
  <c r="GO51" i="3"/>
  <c r="GP51" i="3"/>
  <c r="N11" i="12" s="1"/>
  <c r="GQ51" i="3"/>
  <c r="GR51" i="3"/>
  <c r="GS51" i="3"/>
  <c r="GT51" i="3"/>
  <c r="GU51" i="3"/>
  <c r="GV51" i="3"/>
  <c r="GW51" i="3"/>
  <c r="GX51" i="3"/>
  <c r="GY51" i="3"/>
  <c r="O11" i="12" s="1"/>
  <c r="GZ51" i="3"/>
  <c r="HA51" i="3"/>
  <c r="HB51" i="3"/>
  <c r="HC51" i="3"/>
  <c r="HD51" i="3"/>
  <c r="HE51" i="3"/>
  <c r="HF51" i="3"/>
  <c r="HG51" i="3"/>
  <c r="HH51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DE53" i="3"/>
  <c r="DF53" i="3"/>
  <c r="DG53" i="3"/>
  <c r="DH53" i="3"/>
  <c r="DI53" i="3"/>
  <c r="DJ53" i="3"/>
  <c r="DK53" i="3"/>
  <c r="G14" i="19" s="1"/>
  <c r="DL53" i="3"/>
  <c r="D14" i="12" s="1"/>
  <c r="DM53" i="3"/>
  <c r="E14" i="12" s="1"/>
  <c r="DN53" i="3"/>
  <c r="DO53" i="3"/>
  <c r="DP53" i="3"/>
  <c r="DQ53" i="3"/>
  <c r="DR53" i="3"/>
  <c r="DS53" i="3"/>
  <c r="DT53" i="3"/>
  <c r="DU53" i="3"/>
  <c r="DV53" i="3"/>
  <c r="F14" i="12" s="1"/>
  <c r="DW53" i="3"/>
  <c r="DX53" i="3"/>
  <c r="DY53" i="3"/>
  <c r="DZ53" i="3"/>
  <c r="EA53" i="3"/>
  <c r="EB53" i="3"/>
  <c r="EC53" i="3"/>
  <c r="ED53" i="3"/>
  <c r="EE53" i="3"/>
  <c r="G14" i="12" s="1"/>
  <c r="EF53" i="3"/>
  <c r="EG53" i="3"/>
  <c r="EH53" i="3"/>
  <c r="EI53" i="3"/>
  <c r="EJ53" i="3"/>
  <c r="EK53" i="3"/>
  <c r="EL53" i="3"/>
  <c r="EM53" i="3"/>
  <c r="EN53" i="3"/>
  <c r="H14" i="12" s="1"/>
  <c r="EO53" i="3"/>
  <c r="EP53" i="3"/>
  <c r="EQ53" i="3"/>
  <c r="ER53" i="3"/>
  <c r="ES53" i="3"/>
  <c r="ET53" i="3"/>
  <c r="EU53" i="3"/>
  <c r="EV53" i="3"/>
  <c r="EW53" i="3"/>
  <c r="I14" i="12" s="1"/>
  <c r="EX53" i="3"/>
  <c r="EY53" i="3"/>
  <c r="EZ53" i="3"/>
  <c r="FA53" i="3"/>
  <c r="FB53" i="3"/>
  <c r="FC53" i="3"/>
  <c r="FD53" i="3"/>
  <c r="FE53" i="3"/>
  <c r="FF53" i="3"/>
  <c r="J14" i="12" s="1"/>
  <c r="FG53" i="3"/>
  <c r="FH53" i="3"/>
  <c r="FI53" i="3"/>
  <c r="FJ53" i="3"/>
  <c r="FK53" i="3"/>
  <c r="FL53" i="3"/>
  <c r="FM53" i="3"/>
  <c r="FN53" i="3"/>
  <c r="FO53" i="3"/>
  <c r="K14" i="12" s="1"/>
  <c r="FP53" i="3"/>
  <c r="FQ53" i="3"/>
  <c r="FR53" i="3"/>
  <c r="FS53" i="3"/>
  <c r="FT53" i="3"/>
  <c r="FU53" i="3"/>
  <c r="FV53" i="3"/>
  <c r="FW53" i="3"/>
  <c r="FX53" i="3"/>
  <c r="L14" i="12" s="1"/>
  <c r="FY53" i="3"/>
  <c r="FZ53" i="3"/>
  <c r="GA53" i="3"/>
  <c r="GB53" i="3"/>
  <c r="GC53" i="3"/>
  <c r="GD53" i="3"/>
  <c r="GE53" i="3"/>
  <c r="GF53" i="3"/>
  <c r="GG53" i="3"/>
  <c r="M14" i="12" s="1"/>
  <c r="GH53" i="3"/>
  <c r="GI53" i="3"/>
  <c r="GJ53" i="3"/>
  <c r="GK53" i="3"/>
  <c r="GL53" i="3"/>
  <c r="GM53" i="3"/>
  <c r="GN53" i="3"/>
  <c r="GO53" i="3"/>
  <c r="GP53" i="3"/>
  <c r="N14" i="12" s="1"/>
  <c r="GQ53" i="3"/>
  <c r="GR53" i="3"/>
  <c r="GS53" i="3"/>
  <c r="GT53" i="3"/>
  <c r="GU53" i="3"/>
  <c r="GV53" i="3"/>
  <c r="GW53" i="3"/>
  <c r="GX53" i="3"/>
  <c r="GY53" i="3"/>
  <c r="O14" i="12" s="1"/>
  <c r="GZ53" i="3"/>
  <c r="HA53" i="3"/>
  <c r="HB53" i="3"/>
  <c r="HC53" i="3"/>
  <c r="HD53" i="3"/>
  <c r="HE53" i="3"/>
  <c r="HF53" i="3"/>
  <c r="HG53" i="3"/>
  <c r="HH53" i="3"/>
  <c r="DD47" i="3"/>
  <c r="H7" i="19" s="1"/>
  <c r="I40" i="23" s="1"/>
  <c r="DD48" i="3"/>
  <c r="H10" i="19" s="1"/>
  <c r="DD49" i="3"/>
  <c r="DD50" i="3"/>
  <c r="H12" i="19" s="1"/>
  <c r="DD51" i="3"/>
  <c r="H11" i="19" s="1"/>
  <c r="DD52" i="3"/>
  <c r="DD53" i="3"/>
  <c r="H14" i="19" s="1"/>
  <c r="CQ59" i="3"/>
  <c r="CR59" i="3"/>
  <c r="CS59" i="3"/>
  <c r="CT59" i="3"/>
  <c r="CU59" i="3"/>
  <c r="CV59" i="3"/>
  <c r="CX59" i="3"/>
  <c r="CY59" i="3"/>
  <c r="CZ59" i="3"/>
  <c r="DA59" i="3"/>
  <c r="DB59" i="3"/>
  <c r="DC59" i="3"/>
  <c r="CQ47" i="3"/>
  <c r="CQ55" i="3" s="1"/>
  <c r="CQ58" i="3" s="1"/>
  <c r="CR47" i="3"/>
  <c r="CR55" i="3" s="1"/>
  <c r="CR58" i="3" s="1"/>
  <c r="CS47" i="3"/>
  <c r="CS55" i="3" s="1"/>
  <c r="CS58" i="3" s="1"/>
  <c r="CT47" i="3"/>
  <c r="CT55" i="3" s="1"/>
  <c r="CT58" i="3" s="1"/>
  <c r="CU47" i="3"/>
  <c r="CU55" i="3" s="1"/>
  <c r="CU58" i="3" s="1"/>
  <c r="CV47" i="3"/>
  <c r="CV55" i="3" s="1"/>
  <c r="CV58" i="3" s="1"/>
  <c r="CW47" i="3"/>
  <c r="CX47" i="3"/>
  <c r="CX55" i="3" s="1"/>
  <c r="CX58" i="3" s="1"/>
  <c r="CY47" i="3"/>
  <c r="CY55" i="3" s="1"/>
  <c r="CY58" i="3" s="1"/>
  <c r="CZ47" i="3"/>
  <c r="CZ55" i="3" s="1"/>
  <c r="CZ58" i="3" s="1"/>
  <c r="DA47" i="3"/>
  <c r="DA55" i="3" s="1"/>
  <c r="DA58" i="3" s="1"/>
  <c r="DB47" i="3"/>
  <c r="DB55" i="3" s="1"/>
  <c r="DB58" i="3" s="1"/>
  <c r="DC47" i="3"/>
  <c r="DC55" i="3" s="1"/>
  <c r="DC58" i="3" s="1"/>
  <c r="CQ48" i="3"/>
  <c r="CR48" i="3"/>
  <c r="CS48" i="3"/>
  <c r="CT48" i="3"/>
  <c r="CU48" i="3"/>
  <c r="CV48" i="3"/>
  <c r="CW48" i="3"/>
  <c r="J10" i="19" s="1"/>
  <c r="CX48" i="3"/>
  <c r="CY48" i="3"/>
  <c r="CZ48" i="3"/>
  <c r="DA48" i="3"/>
  <c r="DB48" i="3"/>
  <c r="DC48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CQ51" i="3"/>
  <c r="CR51" i="3"/>
  <c r="CS51" i="3"/>
  <c r="CT51" i="3"/>
  <c r="CU51" i="3"/>
  <c r="CV51" i="3"/>
  <c r="CW51" i="3"/>
  <c r="J11" i="19" s="1"/>
  <c r="CX51" i="3"/>
  <c r="CY51" i="3"/>
  <c r="CZ51" i="3"/>
  <c r="DA51" i="3"/>
  <c r="DB51" i="3"/>
  <c r="DC51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CQ53" i="3"/>
  <c r="CR53" i="3"/>
  <c r="CS53" i="3"/>
  <c r="CT53" i="3"/>
  <c r="CU53" i="3"/>
  <c r="CV53" i="3"/>
  <c r="CW53" i="3"/>
  <c r="J14" i="19" s="1"/>
  <c r="CX53" i="3"/>
  <c r="CY53" i="3"/>
  <c r="CZ53" i="3"/>
  <c r="DA53" i="3"/>
  <c r="DB53" i="3"/>
  <c r="DC53" i="3"/>
  <c r="CP47" i="3"/>
  <c r="CP48" i="3"/>
  <c r="CP49" i="3"/>
  <c r="CP50" i="3"/>
  <c r="CP51" i="3"/>
  <c r="I11" i="19" s="1"/>
  <c r="CP52" i="3"/>
  <c r="CP53" i="3"/>
  <c r="I14" i="19" s="1"/>
  <c r="AB59" i="3"/>
  <c r="AC59" i="3"/>
  <c r="AD59" i="3"/>
  <c r="AE59" i="3"/>
  <c r="AF59" i="3"/>
  <c r="AG59" i="3"/>
  <c r="AH59" i="3"/>
  <c r="AI59" i="3"/>
  <c r="AJ59" i="3"/>
  <c r="AK59" i="3"/>
  <c r="AL59" i="3"/>
  <c r="AN59" i="3"/>
  <c r="AO59" i="3"/>
  <c r="AP59" i="3"/>
  <c r="AQ59" i="3"/>
  <c r="AR59" i="3"/>
  <c r="AS59" i="3"/>
  <c r="AT59" i="3"/>
  <c r="AU59" i="3"/>
  <c r="AV59" i="3"/>
  <c r="AW59" i="3"/>
  <c r="AX59" i="3"/>
  <c r="BA59" i="3"/>
  <c r="BB59" i="3"/>
  <c r="BC59" i="3"/>
  <c r="BD59" i="3"/>
  <c r="BE59" i="3"/>
  <c r="BF59" i="3"/>
  <c r="AA47" i="3"/>
  <c r="D7" i="8" s="1"/>
  <c r="AB47" i="3"/>
  <c r="AB55" i="3" s="1"/>
  <c r="AB58" i="3" s="1"/>
  <c r="AC47" i="3"/>
  <c r="AC55" i="3" s="1"/>
  <c r="AC58" i="3" s="1"/>
  <c r="AD47" i="3"/>
  <c r="AD55" i="3" s="1"/>
  <c r="AD58" i="3" s="1"/>
  <c r="AE47" i="3"/>
  <c r="AE55" i="3" s="1"/>
  <c r="AE58" i="3" s="1"/>
  <c r="AF47" i="3"/>
  <c r="AF55" i="3" s="1"/>
  <c r="AF58" i="3" s="1"/>
  <c r="AG47" i="3"/>
  <c r="AG55" i="3" s="1"/>
  <c r="AG58" i="3" s="1"/>
  <c r="AH47" i="3"/>
  <c r="AH55" i="3" s="1"/>
  <c r="AH58" i="3" s="1"/>
  <c r="AI47" i="3"/>
  <c r="AI55" i="3" s="1"/>
  <c r="AI58" i="3" s="1"/>
  <c r="AJ47" i="3"/>
  <c r="AJ55" i="3" s="1"/>
  <c r="AJ58" i="3" s="1"/>
  <c r="AK47" i="3"/>
  <c r="AK55" i="3" s="1"/>
  <c r="AK58" i="3" s="1"/>
  <c r="AL47" i="3"/>
  <c r="AL55" i="3" s="1"/>
  <c r="AL58" i="3" s="1"/>
  <c r="AM47" i="3"/>
  <c r="E7" i="8" s="1"/>
  <c r="AN47" i="3"/>
  <c r="AN55" i="3" s="1"/>
  <c r="AN58" i="3" s="1"/>
  <c r="AO47" i="3"/>
  <c r="AO55" i="3" s="1"/>
  <c r="AO58" i="3" s="1"/>
  <c r="AP47" i="3"/>
  <c r="AP55" i="3" s="1"/>
  <c r="AP58" i="3" s="1"/>
  <c r="AQ47" i="3"/>
  <c r="AQ55" i="3" s="1"/>
  <c r="AQ58" i="3" s="1"/>
  <c r="AR47" i="3"/>
  <c r="AR55" i="3" s="1"/>
  <c r="AR58" i="3" s="1"/>
  <c r="AS47" i="3"/>
  <c r="AS55" i="3" s="1"/>
  <c r="AS58" i="3" s="1"/>
  <c r="AT47" i="3"/>
  <c r="AT55" i="3" s="1"/>
  <c r="AT58" i="3" s="1"/>
  <c r="AU47" i="3"/>
  <c r="AU55" i="3" s="1"/>
  <c r="AU58" i="3" s="1"/>
  <c r="AV47" i="3"/>
  <c r="AV55" i="3" s="1"/>
  <c r="AV58" i="3" s="1"/>
  <c r="AW47" i="3"/>
  <c r="AW55" i="3" s="1"/>
  <c r="AW58" i="3" s="1"/>
  <c r="AX47" i="3"/>
  <c r="AX55" i="3" s="1"/>
  <c r="AX58" i="3" s="1"/>
  <c r="AY47" i="3"/>
  <c r="D7" i="19" s="1"/>
  <c r="E40" i="23" s="1"/>
  <c r="AZ47" i="3"/>
  <c r="D7" i="1" s="1"/>
  <c r="BA47" i="3"/>
  <c r="BA55" i="3" s="1"/>
  <c r="BA58" i="3" s="1"/>
  <c r="BB47" i="3"/>
  <c r="BB55" i="3" s="1"/>
  <c r="BB58" i="3" s="1"/>
  <c r="BC47" i="3"/>
  <c r="BC55" i="3" s="1"/>
  <c r="BC58" i="3" s="1"/>
  <c r="BD47" i="3"/>
  <c r="BD55" i="3" s="1"/>
  <c r="BD58" i="3" s="1"/>
  <c r="BE47" i="3"/>
  <c r="BE55" i="3" s="1"/>
  <c r="BE58" i="3" s="1"/>
  <c r="BF47" i="3"/>
  <c r="BF55" i="3" s="1"/>
  <c r="BF58" i="3" s="1"/>
  <c r="BN47" i="3"/>
  <c r="F7" i="1" s="1"/>
  <c r="BO47" i="3"/>
  <c r="BO55" i="3" s="1"/>
  <c r="BP47" i="3"/>
  <c r="BP55" i="3" s="1"/>
  <c r="BQ47" i="3"/>
  <c r="BQ55" i="3" s="1"/>
  <c r="BR47" i="3"/>
  <c r="BR55" i="3" s="1"/>
  <c r="BS47" i="3"/>
  <c r="BS55" i="3" s="1"/>
  <c r="BT47" i="3"/>
  <c r="BT55" i="3" s="1"/>
  <c r="BU47" i="3"/>
  <c r="G7" i="1" s="1"/>
  <c r="BV47" i="3"/>
  <c r="BV55" i="3" s="1"/>
  <c r="BW47" i="3"/>
  <c r="BW55" i="3" s="1"/>
  <c r="BX47" i="3"/>
  <c r="BX55" i="3" s="1"/>
  <c r="BY47" i="3"/>
  <c r="BY55" i="3" s="1"/>
  <c r="BZ47" i="3"/>
  <c r="BZ55" i="3" s="1"/>
  <c r="CA47" i="3"/>
  <c r="CA55" i="3" s="1"/>
  <c r="CB47" i="3"/>
  <c r="H7" i="1" s="1"/>
  <c r="CC47" i="3"/>
  <c r="CC55" i="3" s="1"/>
  <c r="CD47" i="3"/>
  <c r="CD55" i="3" s="1"/>
  <c r="CE47" i="3"/>
  <c r="CE55" i="3" s="1"/>
  <c r="CF47" i="3"/>
  <c r="CF55" i="3" s="1"/>
  <c r="CG47" i="3"/>
  <c r="CG55" i="3" s="1"/>
  <c r="CH47" i="3"/>
  <c r="CH55" i="3" s="1"/>
  <c r="CI47" i="3"/>
  <c r="I7" i="1" s="1"/>
  <c r="CJ47" i="3"/>
  <c r="CJ55" i="3" s="1"/>
  <c r="CK47" i="3"/>
  <c r="CK55" i="3" s="1"/>
  <c r="CL47" i="3"/>
  <c r="CL55" i="3" s="1"/>
  <c r="CM47" i="3"/>
  <c r="CM55" i="3" s="1"/>
  <c r="CN47" i="3"/>
  <c r="CN55" i="3" s="1"/>
  <c r="CO47" i="3"/>
  <c r="CO55" i="3" s="1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AA50" i="3"/>
  <c r="D12" i="8" s="1"/>
  <c r="AB50" i="3"/>
  <c r="AC50" i="3"/>
  <c r="AD50" i="3"/>
  <c r="AE50" i="3"/>
  <c r="AF50" i="3"/>
  <c r="AG50" i="3"/>
  <c r="AH50" i="3"/>
  <c r="AI50" i="3"/>
  <c r="AJ50" i="3"/>
  <c r="AK50" i="3"/>
  <c r="AL50" i="3"/>
  <c r="AM50" i="3"/>
  <c r="E12" i="8" s="1"/>
  <c r="AN50" i="3"/>
  <c r="AO50" i="3"/>
  <c r="AP50" i="3"/>
  <c r="AQ50" i="3"/>
  <c r="AR50" i="3"/>
  <c r="AS50" i="3"/>
  <c r="AT50" i="3"/>
  <c r="AU50" i="3"/>
  <c r="AV50" i="3"/>
  <c r="AW50" i="3"/>
  <c r="AX50" i="3"/>
  <c r="AY50" i="3"/>
  <c r="D12" i="19" s="1"/>
  <c r="AZ50" i="3"/>
  <c r="D12" i="1" s="1"/>
  <c r="BA50" i="3"/>
  <c r="BB50" i="3"/>
  <c r="BC50" i="3"/>
  <c r="BD50" i="3"/>
  <c r="BE50" i="3"/>
  <c r="BF50" i="3"/>
  <c r="BN50" i="3"/>
  <c r="F12" i="1" s="1"/>
  <c r="BO50" i="3"/>
  <c r="BP50" i="3"/>
  <c r="BQ50" i="3"/>
  <c r="BR50" i="3"/>
  <c r="BS50" i="3"/>
  <c r="BT50" i="3"/>
  <c r="BU50" i="3"/>
  <c r="G12" i="1" s="1"/>
  <c r="BV50" i="3"/>
  <c r="BW50" i="3"/>
  <c r="BX50" i="3"/>
  <c r="BY50" i="3"/>
  <c r="BZ50" i="3"/>
  <c r="CA50" i="3"/>
  <c r="CB50" i="3"/>
  <c r="H12" i="1" s="1"/>
  <c r="CC50" i="3"/>
  <c r="CD50" i="3"/>
  <c r="CE50" i="3"/>
  <c r="CF50" i="3"/>
  <c r="CG50" i="3"/>
  <c r="CH50" i="3"/>
  <c r="CI50" i="3"/>
  <c r="I12" i="1" s="1"/>
  <c r="CJ50" i="3"/>
  <c r="CK50" i="3"/>
  <c r="CL50" i="3"/>
  <c r="CM50" i="3"/>
  <c r="CN50" i="3"/>
  <c r="CO50" i="3"/>
  <c r="AA51" i="3"/>
  <c r="D11" i="8" s="1"/>
  <c r="AB51" i="3"/>
  <c r="AC51" i="3"/>
  <c r="AD51" i="3"/>
  <c r="AE51" i="3"/>
  <c r="AF51" i="3"/>
  <c r="AG51" i="3"/>
  <c r="AH51" i="3"/>
  <c r="AI51" i="3"/>
  <c r="AJ51" i="3"/>
  <c r="AK51" i="3"/>
  <c r="AL51" i="3"/>
  <c r="AM51" i="3"/>
  <c r="E11" i="8" s="1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D11" i="1" s="1"/>
  <c r="BA51" i="3"/>
  <c r="BB51" i="3"/>
  <c r="BC51" i="3"/>
  <c r="BD51" i="3"/>
  <c r="BE51" i="3"/>
  <c r="BF51" i="3"/>
  <c r="BN51" i="3"/>
  <c r="F11" i="1" s="1"/>
  <c r="BO51" i="3"/>
  <c r="BP51" i="3"/>
  <c r="BQ51" i="3"/>
  <c r="BR51" i="3"/>
  <c r="BS51" i="3"/>
  <c r="BT51" i="3"/>
  <c r="BU51" i="3"/>
  <c r="G11" i="1" s="1"/>
  <c r="BV51" i="3"/>
  <c r="BW51" i="3"/>
  <c r="BX51" i="3"/>
  <c r="BY51" i="3"/>
  <c r="BZ51" i="3"/>
  <c r="CA51" i="3"/>
  <c r="CB51" i="3"/>
  <c r="H11" i="1" s="1"/>
  <c r="CC51" i="3"/>
  <c r="CD51" i="3"/>
  <c r="CE51" i="3"/>
  <c r="CF51" i="3"/>
  <c r="CG51" i="3"/>
  <c r="CH51" i="3"/>
  <c r="CI51" i="3"/>
  <c r="I11" i="1" s="1"/>
  <c r="CJ51" i="3"/>
  <c r="CK51" i="3"/>
  <c r="CL51" i="3"/>
  <c r="CM51" i="3"/>
  <c r="CN51" i="3"/>
  <c r="CO51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AA53" i="3"/>
  <c r="D14" i="8" s="1"/>
  <c r="AB53" i="3"/>
  <c r="AC53" i="3"/>
  <c r="AD53" i="3"/>
  <c r="AE53" i="3"/>
  <c r="AF53" i="3"/>
  <c r="AG53" i="3"/>
  <c r="AH53" i="3"/>
  <c r="AI53" i="3"/>
  <c r="AJ53" i="3"/>
  <c r="AK53" i="3"/>
  <c r="AL53" i="3"/>
  <c r="AM53" i="3"/>
  <c r="E14" i="8" s="1"/>
  <c r="AN53" i="3"/>
  <c r="AO53" i="3"/>
  <c r="AP53" i="3"/>
  <c r="AQ53" i="3"/>
  <c r="AR53" i="3"/>
  <c r="AS53" i="3"/>
  <c r="AT53" i="3"/>
  <c r="AU53" i="3"/>
  <c r="AV53" i="3"/>
  <c r="AW53" i="3"/>
  <c r="AX53" i="3"/>
  <c r="AY53" i="3"/>
  <c r="D14" i="19" s="1"/>
  <c r="AZ53" i="3"/>
  <c r="D14" i="1" s="1"/>
  <c r="BA53" i="3"/>
  <c r="BB53" i="3"/>
  <c r="BC53" i="3"/>
  <c r="BD53" i="3"/>
  <c r="BE53" i="3"/>
  <c r="BF53" i="3"/>
  <c r="BN53" i="3"/>
  <c r="F14" i="1" s="1"/>
  <c r="BO53" i="3"/>
  <c r="BP53" i="3"/>
  <c r="BQ53" i="3"/>
  <c r="BR53" i="3"/>
  <c r="BS53" i="3"/>
  <c r="BT53" i="3"/>
  <c r="BU53" i="3"/>
  <c r="G14" i="1" s="1"/>
  <c r="BV53" i="3"/>
  <c r="BW53" i="3"/>
  <c r="BX53" i="3"/>
  <c r="BY53" i="3"/>
  <c r="BZ53" i="3"/>
  <c r="CA53" i="3"/>
  <c r="CB53" i="3"/>
  <c r="H14" i="1" s="1"/>
  <c r="CC53" i="3"/>
  <c r="CD53" i="3"/>
  <c r="CE53" i="3"/>
  <c r="CF53" i="3"/>
  <c r="CG53" i="3"/>
  <c r="CH53" i="3"/>
  <c r="CI53" i="3"/>
  <c r="I14" i="1" s="1"/>
  <c r="CJ53" i="3"/>
  <c r="CK53" i="3"/>
  <c r="CL53" i="3"/>
  <c r="CM53" i="3"/>
  <c r="CN53" i="3"/>
  <c r="CO53" i="3"/>
  <c r="Z47" i="3"/>
  <c r="Z49" i="3"/>
  <c r="Z50" i="3"/>
  <c r="E12" i="19" s="1"/>
  <c r="Z51" i="3"/>
  <c r="E11" i="19" s="1"/>
  <c r="Z52" i="3"/>
  <c r="Z53" i="3"/>
  <c r="C47" i="3"/>
  <c r="F7" i="19" s="1"/>
  <c r="G40" i="23" s="1"/>
  <c r="D47" i="3"/>
  <c r="D7" i="10" s="1"/>
  <c r="E47" i="3"/>
  <c r="E7" i="10" s="1"/>
  <c r="F47" i="3"/>
  <c r="F55" i="3" s="1"/>
  <c r="G47" i="3"/>
  <c r="G55" i="3" s="1"/>
  <c r="G58" i="3" s="1"/>
  <c r="H47" i="3"/>
  <c r="F7" i="10" s="1"/>
  <c r="I47" i="3"/>
  <c r="I55" i="3" s="1"/>
  <c r="J47" i="3"/>
  <c r="J55" i="3" s="1"/>
  <c r="J58" i="3" s="1"/>
  <c r="K47" i="3"/>
  <c r="G7" i="10" s="1"/>
  <c r="L47" i="3"/>
  <c r="L55" i="3" s="1"/>
  <c r="L58" i="3" s="1"/>
  <c r="M47" i="3"/>
  <c r="M55" i="3" s="1"/>
  <c r="M58" i="3" s="1"/>
  <c r="Q47" i="3"/>
  <c r="H7" i="10" s="1"/>
  <c r="R47" i="3"/>
  <c r="R55" i="3" s="1"/>
  <c r="S47" i="3"/>
  <c r="S55" i="3" s="1"/>
  <c r="S58" i="3" s="1"/>
  <c r="T47" i="3"/>
  <c r="I7" i="10" s="1"/>
  <c r="U47" i="3"/>
  <c r="U55" i="3" s="1"/>
  <c r="V47" i="3"/>
  <c r="V55" i="3" s="1"/>
  <c r="V58" i="3" s="1"/>
  <c r="W47" i="3"/>
  <c r="J7" i="10" s="1"/>
  <c r="X47" i="3"/>
  <c r="X55" i="3" s="1"/>
  <c r="Y47" i="3"/>
  <c r="Y55" i="3" s="1"/>
  <c r="Y58" i="3" s="1"/>
  <c r="C49" i="3"/>
  <c r="D49" i="3"/>
  <c r="E49" i="3"/>
  <c r="F49" i="3"/>
  <c r="G49" i="3"/>
  <c r="H49" i="3"/>
  <c r="I49" i="3"/>
  <c r="J49" i="3"/>
  <c r="K49" i="3"/>
  <c r="L49" i="3"/>
  <c r="M49" i="3"/>
  <c r="Q49" i="3"/>
  <c r="R49" i="3"/>
  <c r="S49" i="3"/>
  <c r="T49" i="3"/>
  <c r="U49" i="3"/>
  <c r="V49" i="3"/>
  <c r="W49" i="3"/>
  <c r="X49" i="3"/>
  <c r="Y49" i="3"/>
  <c r="C50" i="3"/>
  <c r="F12" i="19" s="1"/>
  <c r="D50" i="3"/>
  <c r="D12" i="10" s="1"/>
  <c r="E50" i="3"/>
  <c r="E12" i="10" s="1"/>
  <c r="F50" i="3"/>
  <c r="G50" i="3"/>
  <c r="H50" i="3"/>
  <c r="F12" i="10" s="1"/>
  <c r="I50" i="3"/>
  <c r="J50" i="3"/>
  <c r="K50" i="3"/>
  <c r="G12" i="10" s="1"/>
  <c r="L50" i="3"/>
  <c r="M50" i="3"/>
  <c r="Q50" i="3"/>
  <c r="H12" i="10" s="1"/>
  <c r="R50" i="3"/>
  <c r="S50" i="3"/>
  <c r="T50" i="3"/>
  <c r="I12" i="10" s="1"/>
  <c r="U50" i="3"/>
  <c r="V50" i="3"/>
  <c r="W50" i="3"/>
  <c r="J12" i="10" s="1"/>
  <c r="X50" i="3"/>
  <c r="Y50" i="3"/>
  <c r="C51" i="3"/>
  <c r="D51" i="3"/>
  <c r="D11" i="10" s="1"/>
  <c r="E51" i="3"/>
  <c r="E11" i="10" s="1"/>
  <c r="F51" i="3"/>
  <c r="G51" i="3"/>
  <c r="H51" i="3"/>
  <c r="F11" i="10" s="1"/>
  <c r="I51" i="3"/>
  <c r="J51" i="3"/>
  <c r="K51" i="3"/>
  <c r="G11" i="10" s="1"/>
  <c r="L51" i="3"/>
  <c r="M51" i="3"/>
  <c r="Q51" i="3"/>
  <c r="H11" i="10" s="1"/>
  <c r="R51" i="3"/>
  <c r="S51" i="3"/>
  <c r="T51" i="3"/>
  <c r="I11" i="10" s="1"/>
  <c r="U51" i="3"/>
  <c r="V51" i="3"/>
  <c r="W51" i="3"/>
  <c r="J11" i="10" s="1"/>
  <c r="X51" i="3"/>
  <c r="Y51" i="3"/>
  <c r="C52" i="3"/>
  <c r="D52" i="3"/>
  <c r="E52" i="3"/>
  <c r="F52" i="3"/>
  <c r="G52" i="3"/>
  <c r="H52" i="3"/>
  <c r="I52" i="3"/>
  <c r="J52" i="3"/>
  <c r="K52" i="3"/>
  <c r="L52" i="3"/>
  <c r="M52" i="3"/>
  <c r="Q52" i="3"/>
  <c r="R52" i="3"/>
  <c r="S52" i="3"/>
  <c r="T52" i="3"/>
  <c r="U52" i="3"/>
  <c r="V52" i="3"/>
  <c r="W52" i="3"/>
  <c r="X52" i="3"/>
  <c r="Y52" i="3"/>
  <c r="C53" i="3"/>
  <c r="D53" i="3"/>
  <c r="D14" i="10" s="1"/>
  <c r="E53" i="3"/>
  <c r="E14" i="10" s="1"/>
  <c r="F53" i="3"/>
  <c r="G53" i="3"/>
  <c r="H53" i="3"/>
  <c r="F14" i="10" s="1"/>
  <c r="I53" i="3"/>
  <c r="J53" i="3"/>
  <c r="K53" i="3"/>
  <c r="G14" i="10" s="1"/>
  <c r="L53" i="3"/>
  <c r="M53" i="3"/>
  <c r="Q53" i="3"/>
  <c r="H14" i="10" s="1"/>
  <c r="R53" i="3"/>
  <c r="S53" i="3"/>
  <c r="T53" i="3"/>
  <c r="I14" i="10" s="1"/>
  <c r="U53" i="3"/>
  <c r="V53" i="3"/>
  <c r="W53" i="3"/>
  <c r="J14" i="10" s="1"/>
  <c r="X53" i="3"/>
  <c r="Y53" i="3"/>
  <c r="D9" i="10"/>
  <c r="E10" i="20" s="1"/>
  <c r="K10" i="20" s="1"/>
  <c r="E9" i="10"/>
  <c r="F9" i="10"/>
  <c r="G9" i="10"/>
  <c r="H9" i="10"/>
  <c r="E12" i="20" s="1"/>
  <c r="K12" i="20" s="1"/>
  <c r="I9" i="10"/>
  <c r="E11" i="20" s="1"/>
  <c r="K11" i="20" s="1"/>
  <c r="J9" i="10"/>
  <c r="E13" i="20" s="1"/>
  <c r="K13" i="20" s="1"/>
  <c r="B49" i="3"/>
  <c r="B50" i="3"/>
  <c r="C12" i="19" s="1"/>
  <c r="B51" i="3"/>
  <c r="C11" i="19" s="1"/>
  <c r="B52" i="3"/>
  <c r="B53" i="3"/>
  <c r="C14" i="19" s="1"/>
  <c r="CN229" i="3" l="1"/>
  <c r="CF229" i="3"/>
  <c r="BX229" i="3"/>
  <c r="BP229" i="3"/>
  <c r="BA229" i="3"/>
  <c r="AS229" i="3"/>
  <c r="AK229" i="3"/>
  <c r="AC229" i="3"/>
  <c r="CN227" i="3"/>
  <c r="CF227" i="3"/>
  <c r="BX227" i="3"/>
  <c r="BP227" i="3"/>
  <c r="BA227" i="3"/>
  <c r="AS227" i="3"/>
  <c r="AK227" i="3"/>
  <c r="AC227" i="3"/>
  <c r="CN225" i="3"/>
  <c r="CF225" i="3"/>
  <c r="BX225" i="3"/>
  <c r="BP225" i="3"/>
  <c r="D29" i="1"/>
  <c r="CM227" i="3"/>
  <c r="CE227" i="3"/>
  <c r="BW227" i="3"/>
  <c r="BO227" i="3"/>
  <c r="D26" i="1"/>
  <c r="AR227" i="3"/>
  <c r="AJ227" i="3"/>
  <c r="AB227" i="3"/>
  <c r="CM225" i="3"/>
  <c r="CE225" i="3"/>
  <c r="BW225" i="3"/>
  <c r="BO225" i="3"/>
  <c r="D24" i="1"/>
  <c r="AR225" i="3"/>
  <c r="AJ225" i="3"/>
  <c r="AB225" i="3"/>
  <c r="CM223" i="3"/>
  <c r="CE223" i="3"/>
  <c r="BW223" i="3"/>
  <c r="BO223" i="3"/>
  <c r="AR223" i="3"/>
  <c r="AJ223" i="3"/>
  <c r="AB223" i="3"/>
  <c r="BA225" i="3"/>
  <c r="AS225" i="3"/>
  <c r="AK225" i="3"/>
  <c r="AC225" i="3"/>
  <c r="CN223" i="3"/>
  <c r="CF223" i="3"/>
  <c r="BX223" i="3"/>
  <c r="BP223" i="3"/>
  <c r="BA223" i="3"/>
  <c r="AS223" i="3"/>
  <c r="AK223" i="3"/>
  <c r="AC223" i="3"/>
  <c r="CN221" i="3"/>
  <c r="CF221" i="3"/>
  <c r="BX221" i="3"/>
  <c r="BP221" i="3"/>
  <c r="BA221" i="3"/>
  <c r="AS221" i="3"/>
  <c r="AK221" i="3"/>
  <c r="AC221" i="3"/>
  <c r="CN219" i="3"/>
  <c r="CF219" i="3"/>
  <c r="BX219" i="3"/>
  <c r="BP219" i="3"/>
  <c r="BA219" i="3"/>
  <c r="AS219" i="3"/>
  <c r="AK219" i="3"/>
  <c r="AC219" i="3"/>
  <c r="CN217" i="3"/>
  <c r="CF217" i="3"/>
  <c r="BX217" i="3"/>
  <c r="BP217" i="3"/>
  <c r="BA217" i="3"/>
  <c r="AS217" i="3"/>
  <c r="AK217" i="3"/>
  <c r="AC217" i="3"/>
  <c r="CN215" i="3"/>
  <c r="CF215" i="3"/>
  <c r="BX215" i="3"/>
  <c r="BP215" i="3"/>
  <c r="BA215" i="3"/>
  <c r="AS215" i="3"/>
  <c r="AK215" i="3"/>
  <c r="AC215" i="3"/>
  <c r="C50" i="14"/>
  <c r="N30" i="12"/>
  <c r="F30" i="12"/>
  <c r="N27" i="12"/>
  <c r="F27" i="12"/>
  <c r="N25" i="12"/>
  <c r="F25" i="12"/>
  <c r="HF223" i="3"/>
  <c r="GX223" i="3"/>
  <c r="N23" i="12"/>
  <c r="GH223" i="3"/>
  <c r="FZ223" i="3"/>
  <c r="FR223" i="3"/>
  <c r="FJ223" i="3"/>
  <c r="FB223" i="3"/>
  <c r="ET223" i="3"/>
  <c r="EL223" i="3"/>
  <c r="ED223" i="3"/>
  <c r="F23" i="12"/>
  <c r="DN223" i="3"/>
  <c r="DF223" i="3"/>
  <c r="N54" i="12"/>
  <c r="F54" i="12"/>
  <c r="N52" i="12"/>
  <c r="F52" i="12"/>
  <c r="N50" i="12"/>
  <c r="F50" i="12"/>
  <c r="HF215" i="3"/>
  <c r="GX215" i="3"/>
  <c r="N48" i="12"/>
  <c r="GH215" i="3"/>
  <c r="FZ215" i="3"/>
  <c r="FR215" i="3"/>
  <c r="FJ215" i="3"/>
  <c r="FB215" i="3"/>
  <c r="ET215" i="3"/>
  <c r="EL215" i="3"/>
  <c r="ED215" i="3"/>
  <c r="F48" i="12"/>
  <c r="DN215" i="3"/>
  <c r="DF215" i="3"/>
  <c r="CM221" i="3"/>
  <c r="CE221" i="3"/>
  <c r="BW221" i="3"/>
  <c r="BO221" i="3"/>
  <c r="D52" i="1"/>
  <c r="AR221" i="3"/>
  <c r="AJ221" i="3"/>
  <c r="AB221" i="3"/>
  <c r="CM219" i="3"/>
  <c r="CE219" i="3"/>
  <c r="BW219" i="3"/>
  <c r="BO219" i="3"/>
  <c r="D50" i="1"/>
  <c r="AR219" i="3"/>
  <c r="AJ219" i="3"/>
  <c r="AB219" i="3"/>
  <c r="CM217" i="3"/>
  <c r="CE217" i="3"/>
  <c r="BO217" i="3"/>
  <c r="D48" i="1"/>
  <c r="AR217" i="3"/>
  <c r="AJ217" i="3"/>
  <c r="AB217" i="3"/>
  <c r="CM215" i="3"/>
  <c r="CE215" i="3"/>
  <c r="BW215" i="3"/>
  <c r="BO215" i="3"/>
  <c r="D46" i="1"/>
  <c r="AR215" i="3"/>
  <c r="AJ215" i="3"/>
  <c r="AB215" i="3"/>
  <c r="M30" i="12"/>
  <c r="E30" i="12"/>
  <c r="M27" i="12"/>
  <c r="E27" i="12"/>
  <c r="M25" i="12"/>
  <c r="E25" i="12"/>
  <c r="HE223" i="3"/>
  <c r="GW223" i="3"/>
  <c r="GO223" i="3"/>
  <c r="M23" i="12"/>
  <c r="FY223" i="3"/>
  <c r="FQ223" i="3"/>
  <c r="FI223" i="3"/>
  <c r="FA223" i="3"/>
  <c r="ES223" i="3"/>
  <c r="EK223" i="3"/>
  <c r="EC223" i="3"/>
  <c r="DU223" i="3"/>
  <c r="E23" i="12"/>
  <c r="DE223" i="3"/>
  <c r="M54" i="12"/>
  <c r="E54" i="12"/>
  <c r="M52" i="12"/>
  <c r="E52" i="12"/>
  <c r="M50" i="12"/>
  <c r="E50" i="12"/>
  <c r="HE215" i="3"/>
  <c r="GW215" i="3"/>
  <c r="GO215" i="3"/>
  <c r="M48" i="12"/>
  <c r="FY215" i="3"/>
  <c r="FQ215" i="3"/>
  <c r="FI215" i="3"/>
  <c r="FA215" i="3"/>
  <c r="ES215" i="3"/>
  <c r="EK215" i="3"/>
  <c r="EC215" i="3"/>
  <c r="DU215" i="3"/>
  <c r="E48" i="12"/>
  <c r="DE215" i="3"/>
  <c r="K48" i="12"/>
  <c r="J30" i="10"/>
  <c r="F30" i="10"/>
  <c r="D30" i="10"/>
  <c r="J29" i="10"/>
  <c r="F29" i="10"/>
  <c r="C53" i="14"/>
  <c r="C49" i="14"/>
  <c r="CO214" i="3"/>
  <c r="CK214" i="3"/>
  <c r="CG214" i="3"/>
  <c r="CC214" i="3"/>
  <c r="BY214" i="3"/>
  <c r="BQ214" i="3"/>
  <c r="BF214" i="3"/>
  <c r="BB214" i="3"/>
  <c r="AX214" i="3"/>
  <c r="AT214" i="3"/>
  <c r="AP214" i="3"/>
  <c r="AL214" i="3"/>
  <c r="AH214" i="3"/>
  <c r="AD214" i="3"/>
  <c r="HG226" i="3"/>
  <c r="HC226" i="3"/>
  <c r="GU226" i="3"/>
  <c r="GQ226" i="3"/>
  <c r="GM226" i="3"/>
  <c r="GI226" i="3"/>
  <c r="GE226" i="3"/>
  <c r="GA226" i="3"/>
  <c r="D29" i="10"/>
  <c r="J27" i="10"/>
  <c r="I24" i="10"/>
  <c r="E24" i="10"/>
  <c r="F27" i="10"/>
  <c r="D27" i="10"/>
  <c r="J24" i="10"/>
  <c r="J48" i="10"/>
  <c r="J47" i="10"/>
  <c r="G24" i="10"/>
  <c r="G54" i="10"/>
  <c r="G53" i="10"/>
  <c r="G52" i="10"/>
  <c r="G49" i="10"/>
  <c r="G48" i="10"/>
  <c r="G47" i="10"/>
  <c r="H54" i="10"/>
  <c r="H53" i="10"/>
  <c r="H48" i="10"/>
  <c r="H47" i="10"/>
  <c r="C29" i="7"/>
  <c r="C24" i="7"/>
  <c r="C53" i="7"/>
  <c r="C49" i="7"/>
  <c r="CN214" i="3"/>
  <c r="BW217" i="3"/>
  <c r="CJ214" i="3"/>
  <c r="CF214" i="3"/>
  <c r="BX214" i="3"/>
  <c r="BT214" i="3"/>
  <c r="BP214" i="3"/>
  <c r="BE214" i="3"/>
  <c r="BA214" i="3"/>
  <c r="AW214" i="3"/>
  <c r="AS214" i="3"/>
  <c r="AO214" i="3"/>
  <c r="AK214" i="3"/>
  <c r="AG214" i="3"/>
  <c r="AC214" i="3"/>
  <c r="HF226" i="3"/>
  <c r="HB226" i="3"/>
  <c r="GX226" i="3"/>
  <c r="GT226" i="3"/>
  <c r="GL226" i="3"/>
  <c r="GH226" i="3"/>
  <c r="GD226" i="3"/>
  <c r="FZ226" i="3"/>
  <c r="FV226" i="3"/>
  <c r="FR226" i="3"/>
  <c r="FN226" i="3"/>
  <c r="FJ226" i="3"/>
  <c r="FB226" i="3"/>
  <c r="EX226" i="3"/>
  <c r="ET226" i="3"/>
  <c r="EP226" i="3"/>
  <c r="EL226" i="3"/>
  <c r="EH226" i="3"/>
  <c r="ED226" i="3"/>
  <c r="DZ226" i="3"/>
  <c r="DR226" i="3"/>
  <c r="DN226" i="3"/>
  <c r="DJ226" i="3"/>
  <c r="DF226" i="3"/>
  <c r="HF222" i="3"/>
  <c r="HB222" i="3"/>
  <c r="GX222" i="3"/>
  <c r="GT222" i="3"/>
  <c r="GL222" i="3"/>
  <c r="GH222" i="3"/>
  <c r="GD222" i="3"/>
  <c r="FZ222" i="3"/>
  <c r="FV222" i="3"/>
  <c r="FR222" i="3"/>
  <c r="FN222" i="3"/>
  <c r="FJ222" i="3"/>
  <c r="FB222" i="3"/>
  <c r="EX222" i="3"/>
  <c r="ET222" i="3"/>
  <c r="EP222" i="3"/>
  <c r="EL222" i="3"/>
  <c r="EH222" i="3"/>
  <c r="ED222" i="3"/>
  <c r="DZ222" i="3"/>
  <c r="DR222" i="3"/>
  <c r="DN222" i="3"/>
  <c r="DJ222" i="3"/>
  <c r="DF222" i="3"/>
  <c r="HF218" i="3"/>
  <c r="HB218" i="3"/>
  <c r="GX218" i="3"/>
  <c r="GT218" i="3"/>
  <c r="GL218" i="3"/>
  <c r="GH218" i="3"/>
  <c r="GD218" i="3"/>
  <c r="FZ218" i="3"/>
  <c r="FV218" i="3"/>
  <c r="FR218" i="3"/>
  <c r="FN218" i="3"/>
  <c r="FJ218" i="3"/>
  <c r="FB218" i="3"/>
  <c r="EX218" i="3"/>
  <c r="ET218" i="3"/>
  <c r="EP218" i="3"/>
  <c r="EL218" i="3"/>
  <c r="EH218" i="3"/>
  <c r="ED218" i="3"/>
  <c r="DZ218" i="3"/>
  <c r="DR218" i="3"/>
  <c r="DN218" i="3"/>
  <c r="DJ218" i="3"/>
  <c r="DF218" i="3"/>
  <c r="C30" i="13"/>
  <c r="C25" i="13"/>
  <c r="C54" i="13"/>
  <c r="C26" i="14"/>
  <c r="F24" i="10"/>
  <c r="C29" i="13"/>
  <c r="C30" i="14"/>
  <c r="C25" i="14"/>
  <c r="DC222" i="3"/>
  <c r="J28" i="19"/>
  <c r="C27" i="14"/>
  <c r="G51" i="10"/>
  <c r="C27" i="13"/>
  <c r="C23" i="13"/>
  <c r="C29" i="14"/>
  <c r="C24" i="14"/>
  <c r="J26" i="10"/>
  <c r="F26" i="10"/>
  <c r="D26" i="10"/>
  <c r="I54" i="10"/>
  <c r="I53" i="10"/>
  <c r="I51" i="10"/>
  <c r="I50" i="10"/>
  <c r="J52" i="10"/>
  <c r="J50" i="10"/>
  <c r="J49" i="10"/>
  <c r="G50" i="10"/>
  <c r="J25" i="10"/>
  <c r="C52" i="8"/>
  <c r="C29" i="8"/>
  <c r="C48" i="8"/>
  <c r="C28" i="8"/>
  <c r="C23" i="8"/>
  <c r="C51" i="8"/>
  <c r="C47" i="8"/>
  <c r="C24" i="8"/>
  <c r="J53" i="10"/>
  <c r="H27" i="10"/>
  <c r="C26" i="8"/>
  <c r="C50" i="8"/>
  <c r="C46" i="8"/>
  <c r="F47" i="10"/>
  <c r="G30" i="10"/>
  <c r="H24" i="10"/>
  <c r="H52" i="10"/>
  <c r="H49" i="10"/>
  <c r="I30" i="10"/>
  <c r="E30" i="10"/>
  <c r="I29" i="10"/>
  <c r="E29" i="10"/>
  <c r="I27" i="10"/>
  <c r="E27" i="10"/>
  <c r="I26" i="10"/>
  <c r="E26" i="10"/>
  <c r="I25" i="10"/>
  <c r="E25" i="10"/>
  <c r="E54" i="10"/>
  <c r="E53" i="10"/>
  <c r="I52" i="10"/>
  <c r="E52" i="10"/>
  <c r="E51" i="10"/>
  <c r="E50" i="10"/>
  <c r="I49" i="10"/>
  <c r="E49" i="10"/>
  <c r="I48" i="10"/>
  <c r="E48" i="10"/>
  <c r="I47" i="10"/>
  <c r="E47" i="10"/>
  <c r="C50" i="13"/>
  <c r="F25" i="10"/>
  <c r="D25" i="10"/>
  <c r="D24" i="10"/>
  <c r="J54" i="10"/>
  <c r="F54" i="10"/>
  <c r="D54" i="10"/>
  <c r="F53" i="10"/>
  <c r="D53" i="10"/>
  <c r="F52" i="10"/>
  <c r="D52" i="10"/>
  <c r="J51" i="10"/>
  <c r="F51" i="10"/>
  <c r="D51" i="10"/>
  <c r="F50" i="10"/>
  <c r="D50" i="10"/>
  <c r="F49" i="10"/>
  <c r="D49" i="10"/>
  <c r="F48" i="10"/>
  <c r="D48" i="10"/>
  <c r="D47" i="10"/>
  <c r="C24" i="13"/>
  <c r="C53" i="13"/>
  <c r="C49" i="13"/>
  <c r="C30" i="10"/>
  <c r="G29" i="10"/>
  <c r="C29" i="10"/>
  <c r="G27" i="10"/>
  <c r="C27" i="10"/>
  <c r="G26" i="10"/>
  <c r="C26" i="10"/>
  <c r="G25" i="10"/>
  <c r="C25" i="10"/>
  <c r="C24" i="10"/>
  <c r="C54" i="10"/>
  <c r="C53" i="10"/>
  <c r="C52" i="10"/>
  <c r="C51" i="10"/>
  <c r="C50" i="10"/>
  <c r="C49" i="10"/>
  <c r="C48" i="10"/>
  <c r="C47" i="10"/>
  <c r="C52" i="13"/>
  <c r="C48" i="13"/>
  <c r="H30" i="10"/>
  <c r="H29" i="10"/>
  <c r="H26" i="10"/>
  <c r="H25" i="10"/>
  <c r="H51" i="10"/>
  <c r="H50" i="10"/>
  <c r="C26" i="13"/>
  <c r="C55" i="13"/>
  <c r="C51" i="13"/>
  <c r="J53" i="19"/>
  <c r="C51" i="14"/>
  <c r="C27" i="7"/>
  <c r="C23" i="7"/>
  <c r="C52" i="7"/>
  <c r="C48" i="7"/>
  <c r="D31" i="19"/>
  <c r="C29" i="1"/>
  <c r="D30" i="19"/>
  <c r="C28" i="1"/>
  <c r="D28" i="19"/>
  <c r="C26" i="1"/>
  <c r="D27" i="19"/>
  <c r="C25" i="1"/>
  <c r="D26" i="19"/>
  <c r="C24" i="1"/>
  <c r="D25" i="19"/>
  <c r="C23" i="1"/>
  <c r="D57" i="19"/>
  <c r="C53" i="1"/>
  <c r="D56" i="19"/>
  <c r="C52" i="1"/>
  <c r="D55" i="19"/>
  <c r="C51" i="1"/>
  <c r="D54" i="19"/>
  <c r="C50" i="1"/>
  <c r="D53" i="19"/>
  <c r="C49" i="1"/>
  <c r="D52" i="19"/>
  <c r="C48" i="1"/>
  <c r="D51" i="19"/>
  <c r="C47" i="1"/>
  <c r="D50" i="19"/>
  <c r="C46" i="1"/>
  <c r="C26" i="7"/>
  <c r="C55" i="7"/>
  <c r="C51" i="7"/>
  <c r="C25" i="8"/>
  <c r="C53" i="8"/>
  <c r="C49" i="8"/>
  <c r="C30" i="7"/>
  <c r="C25" i="7"/>
  <c r="C54" i="7"/>
  <c r="C50" i="7"/>
  <c r="G31" i="19"/>
  <c r="C30" i="12"/>
  <c r="G30" i="19"/>
  <c r="C29" i="12"/>
  <c r="G28" i="19"/>
  <c r="C27" i="12"/>
  <c r="G27" i="19"/>
  <c r="C26" i="12"/>
  <c r="G26" i="19"/>
  <c r="C25" i="12"/>
  <c r="G25" i="19"/>
  <c r="C24" i="12"/>
  <c r="G24" i="19"/>
  <c r="C23" i="12"/>
  <c r="G57" i="19"/>
  <c r="C55" i="12"/>
  <c r="G56" i="19"/>
  <c r="C54" i="12"/>
  <c r="G55" i="19"/>
  <c r="C53" i="12"/>
  <c r="G54" i="19"/>
  <c r="C52" i="12"/>
  <c r="G53" i="19"/>
  <c r="C51" i="12"/>
  <c r="G52" i="19"/>
  <c r="C50" i="12"/>
  <c r="G51" i="19"/>
  <c r="C49" i="12"/>
  <c r="G50" i="19"/>
  <c r="C48" i="12"/>
  <c r="H28" i="19"/>
  <c r="B153" i="3"/>
  <c r="H30" i="19"/>
  <c r="H25" i="19"/>
  <c r="H55" i="19"/>
  <c r="H51" i="19"/>
  <c r="HF229" i="3"/>
  <c r="HB229" i="3"/>
  <c r="GX229" i="3"/>
  <c r="GT229" i="3"/>
  <c r="GL229" i="3"/>
  <c r="GH229" i="3"/>
  <c r="GD229" i="3"/>
  <c r="FZ229" i="3"/>
  <c r="FV229" i="3"/>
  <c r="FR229" i="3"/>
  <c r="FN229" i="3"/>
  <c r="FJ229" i="3"/>
  <c r="FB229" i="3"/>
  <c r="EX229" i="3"/>
  <c r="ET229" i="3"/>
  <c r="EP229" i="3"/>
  <c r="EL229" i="3"/>
  <c r="EH229" i="3"/>
  <c r="ED229" i="3"/>
  <c r="DZ229" i="3"/>
  <c r="DR229" i="3"/>
  <c r="DN229" i="3"/>
  <c r="DJ229" i="3"/>
  <c r="DF229" i="3"/>
  <c r="HF225" i="3"/>
  <c r="HB225" i="3"/>
  <c r="GX225" i="3"/>
  <c r="GT225" i="3"/>
  <c r="GL225" i="3"/>
  <c r="GH225" i="3"/>
  <c r="GD225" i="3"/>
  <c r="FZ225" i="3"/>
  <c r="FV225" i="3"/>
  <c r="FR225" i="3"/>
  <c r="FN225" i="3"/>
  <c r="FJ225" i="3"/>
  <c r="FB225" i="3"/>
  <c r="EX225" i="3"/>
  <c r="ET225" i="3"/>
  <c r="EP225" i="3"/>
  <c r="EL225" i="3"/>
  <c r="EH225" i="3"/>
  <c r="ED225" i="3"/>
  <c r="DZ225" i="3"/>
  <c r="DR225" i="3"/>
  <c r="DN225" i="3"/>
  <c r="DJ225" i="3"/>
  <c r="DF225" i="3"/>
  <c r="HF221" i="3"/>
  <c r="HB221" i="3"/>
  <c r="GX221" i="3"/>
  <c r="GT221" i="3"/>
  <c r="GL221" i="3"/>
  <c r="GH221" i="3"/>
  <c r="GD221" i="3"/>
  <c r="FZ221" i="3"/>
  <c r="FV221" i="3"/>
  <c r="FR221" i="3"/>
  <c r="FN221" i="3"/>
  <c r="FJ221" i="3"/>
  <c r="FB221" i="3"/>
  <c r="EX221" i="3"/>
  <c r="ET221" i="3"/>
  <c r="EP221" i="3"/>
  <c r="EL221" i="3"/>
  <c r="EH221" i="3"/>
  <c r="ED221" i="3"/>
  <c r="DZ221" i="3"/>
  <c r="DR221" i="3"/>
  <c r="DN221" i="3"/>
  <c r="DJ221" i="3"/>
  <c r="DF221" i="3"/>
  <c r="HF217" i="3"/>
  <c r="HB217" i="3"/>
  <c r="GX217" i="3"/>
  <c r="GT217" i="3"/>
  <c r="GL217" i="3"/>
  <c r="E209" i="3"/>
  <c r="E208" i="3"/>
  <c r="E228" i="3" s="1"/>
  <c r="E40" i="10" s="1"/>
  <c r="E207" i="3"/>
  <c r="E227" i="3" s="1"/>
  <c r="E38" i="10" s="1"/>
  <c r="E206" i="3"/>
  <c r="E205" i="3"/>
  <c r="E225" i="3" s="1"/>
  <c r="E36" i="10" s="1"/>
  <c r="E204" i="3"/>
  <c r="E224" i="3" s="1"/>
  <c r="E35" i="10" s="1"/>
  <c r="E203" i="3"/>
  <c r="E223" i="3" s="1"/>
  <c r="E202" i="3"/>
  <c r="E201" i="3"/>
  <c r="E200" i="3"/>
  <c r="E220" i="3" s="1"/>
  <c r="E64" i="10" s="1"/>
  <c r="E199" i="3"/>
  <c r="E198" i="3"/>
  <c r="E197" i="3"/>
  <c r="E217" i="3" s="1"/>
  <c r="E61" i="10" s="1"/>
  <c r="E196" i="3"/>
  <c r="E216" i="3" s="1"/>
  <c r="E60" i="10" s="1"/>
  <c r="H31" i="19"/>
  <c r="H26" i="19"/>
  <c r="H56" i="19"/>
  <c r="H52" i="19"/>
  <c r="HG228" i="3"/>
  <c r="HC228" i="3"/>
  <c r="GU228" i="3"/>
  <c r="GQ228" i="3"/>
  <c r="GM228" i="3"/>
  <c r="GI228" i="3"/>
  <c r="GE228" i="3"/>
  <c r="GA228" i="3"/>
  <c r="FW228" i="3"/>
  <c r="FS228" i="3"/>
  <c r="FK228" i="3"/>
  <c r="FG228" i="3"/>
  <c r="FC228" i="3"/>
  <c r="EY228" i="3"/>
  <c r="EU228" i="3"/>
  <c r="EQ228" i="3"/>
  <c r="EM228" i="3"/>
  <c r="EI228" i="3"/>
  <c r="EA228" i="3"/>
  <c r="DW228" i="3"/>
  <c r="DS228" i="3"/>
  <c r="DO228" i="3"/>
  <c r="DG228" i="3"/>
  <c r="FW226" i="3"/>
  <c r="FS226" i="3"/>
  <c r="FK226" i="3"/>
  <c r="FG226" i="3"/>
  <c r="FC226" i="3"/>
  <c r="EY226" i="3"/>
  <c r="EU226" i="3"/>
  <c r="EQ226" i="3"/>
  <c r="EM226" i="3"/>
  <c r="EI226" i="3"/>
  <c r="EA226" i="3"/>
  <c r="DW226" i="3"/>
  <c r="DS226" i="3"/>
  <c r="DO226" i="3"/>
  <c r="DG226" i="3"/>
  <c r="HG224" i="3"/>
  <c r="HC224" i="3"/>
  <c r="GU224" i="3"/>
  <c r="GQ224" i="3"/>
  <c r="GM224" i="3"/>
  <c r="GI224" i="3"/>
  <c r="GE224" i="3"/>
  <c r="HE222" i="3"/>
  <c r="HA222" i="3"/>
  <c r="GW222" i="3"/>
  <c r="GS222" i="3"/>
  <c r="GO222" i="3"/>
  <c r="GK222" i="3"/>
  <c r="GC222" i="3"/>
  <c r="FY222" i="3"/>
  <c r="FU222" i="3"/>
  <c r="FQ222" i="3"/>
  <c r="FM222" i="3"/>
  <c r="FI222" i="3"/>
  <c r="FE222" i="3"/>
  <c r="FA222" i="3"/>
  <c r="ES222" i="3"/>
  <c r="EO222" i="3"/>
  <c r="EK222" i="3"/>
  <c r="EG222" i="3"/>
  <c r="EC222" i="3"/>
  <c r="DY222" i="3"/>
  <c r="DU222" i="3"/>
  <c r="DQ222" i="3"/>
  <c r="DI222" i="3"/>
  <c r="DE222" i="3"/>
  <c r="HE218" i="3"/>
  <c r="HA218" i="3"/>
  <c r="GW218" i="3"/>
  <c r="GS218" i="3"/>
  <c r="GO218" i="3"/>
  <c r="GK218" i="3"/>
  <c r="GC218" i="3"/>
  <c r="FY218" i="3"/>
  <c r="FU218" i="3"/>
  <c r="FQ218" i="3"/>
  <c r="FM218" i="3"/>
  <c r="FI218" i="3"/>
  <c r="FE218" i="3"/>
  <c r="FA218" i="3"/>
  <c r="ES218" i="3"/>
  <c r="EO218" i="3"/>
  <c r="EK218" i="3"/>
  <c r="EG218" i="3"/>
  <c r="EC218" i="3"/>
  <c r="DY218" i="3"/>
  <c r="DU218" i="3"/>
  <c r="DQ218" i="3"/>
  <c r="DI218" i="3"/>
  <c r="DE218" i="3"/>
  <c r="GA224" i="3"/>
  <c r="FW224" i="3"/>
  <c r="FS224" i="3"/>
  <c r="FK224" i="3"/>
  <c r="FG224" i="3"/>
  <c r="FC224" i="3"/>
  <c r="EY224" i="3"/>
  <c r="EU224" i="3"/>
  <c r="EQ224" i="3"/>
  <c r="EM224" i="3"/>
  <c r="EI224" i="3"/>
  <c r="EA224" i="3"/>
  <c r="DW224" i="3"/>
  <c r="DS224" i="3"/>
  <c r="DO224" i="3"/>
  <c r="DG224" i="3"/>
  <c r="HG222" i="3"/>
  <c r="HC222" i="3"/>
  <c r="GU222" i="3"/>
  <c r="GQ222" i="3"/>
  <c r="GM222" i="3"/>
  <c r="GI222" i="3"/>
  <c r="GE222" i="3"/>
  <c r="GA222" i="3"/>
  <c r="FW222" i="3"/>
  <c r="FS222" i="3"/>
  <c r="FK222" i="3"/>
  <c r="FG222" i="3"/>
  <c r="FC222" i="3"/>
  <c r="EY222" i="3"/>
  <c r="EU222" i="3"/>
  <c r="EQ222" i="3"/>
  <c r="EM222" i="3"/>
  <c r="EI222" i="3"/>
  <c r="EA222" i="3"/>
  <c r="DW222" i="3"/>
  <c r="DS222" i="3"/>
  <c r="DO222" i="3"/>
  <c r="DG222" i="3"/>
  <c r="HG220" i="3"/>
  <c r="HC220" i="3"/>
  <c r="GU220" i="3"/>
  <c r="GQ220" i="3"/>
  <c r="GM220" i="3"/>
  <c r="GI220" i="3"/>
  <c r="GE220" i="3"/>
  <c r="GA220" i="3"/>
  <c r="FW220" i="3"/>
  <c r="FS220" i="3"/>
  <c r="FK220" i="3"/>
  <c r="FG220" i="3"/>
  <c r="FC220" i="3"/>
  <c r="EY220" i="3"/>
  <c r="EU220" i="3"/>
  <c r="EQ220" i="3"/>
  <c r="EM220" i="3"/>
  <c r="EI220" i="3"/>
  <c r="EA220" i="3"/>
  <c r="DW220" i="3"/>
  <c r="DS220" i="3"/>
  <c r="DO220" i="3"/>
  <c r="DG220" i="3"/>
  <c r="HG218" i="3"/>
  <c r="HC218" i="3"/>
  <c r="GU218" i="3"/>
  <c r="GQ218" i="3"/>
  <c r="GM218" i="3"/>
  <c r="GI218" i="3"/>
  <c r="GE218" i="3"/>
  <c r="GA218" i="3"/>
  <c r="FW218" i="3"/>
  <c r="FS218" i="3"/>
  <c r="FK218" i="3"/>
  <c r="FG218" i="3"/>
  <c r="FC218" i="3"/>
  <c r="EY218" i="3"/>
  <c r="EU218" i="3"/>
  <c r="EQ218" i="3"/>
  <c r="EM218" i="3"/>
  <c r="EI218" i="3"/>
  <c r="EA218" i="3"/>
  <c r="DW218" i="3"/>
  <c r="DS218" i="3"/>
  <c r="DO218" i="3"/>
  <c r="DG218" i="3"/>
  <c r="E195" i="3"/>
  <c r="BN22" i="3"/>
  <c r="BN59" i="3" s="1"/>
  <c r="F16" i="1" s="1"/>
  <c r="BM48" i="3"/>
  <c r="BM59" i="3"/>
  <c r="BM58" i="3"/>
  <c r="HH228" i="3"/>
  <c r="HD228" i="3"/>
  <c r="GZ228" i="3"/>
  <c r="GV228" i="3"/>
  <c r="GR228" i="3"/>
  <c r="GN228" i="3"/>
  <c r="GJ228" i="3"/>
  <c r="GF228" i="3"/>
  <c r="GB228" i="3"/>
  <c r="FT228" i="3"/>
  <c r="FP228" i="3"/>
  <c r="FL228" i="3"/>
  <c r="FH228" i="3"/>
  <c r="FD228" i="3"/>
  <c r="EZ228" i="3"/>
  <c r="EV228" i="3"/>
  <c r="ER228" i="3"/>
  <c r="EJ228" i="3"/>
  <c r="EF228" i="3"/>
  <c r="EB228" i="3"/>
  <c r="DX228" i="3"/>
  <c r="DT228" i="3"/>
  <c r="DP228" i="3"/>
  <c r="DH228" i="3"/>
  <c r="HH224" i="3"/>
  <c r="HD224" i="3"/>
  <c r="GZ224" i="3"/>
  <c r="GV224" i="3"/>
  <c r="GR224" i="3"/>
  <c r="GN224" i="3"/>
  <c r="GJ224" i="3"/>
  <c r="GF224" i="3"/>
  <c r="GB224" i="3"/>
  <c r="FT224" i="3"/>
  <c r="FP224" i="3"/>
  <c r="FL224" i="3"/>
  <c r="FH224" i="3"/>
  <c r="FD224" i="3"/>
  <c r="EZ224" i="3"/>
  <c r="EV224" i="3"/>
  <c r="ER224" i="3"/>
  <c r="EJ224" i="3"/>
  <c r="EF224" i="3"/>
  <c r="EB224" i="3"/>
  <c r="DX224" i="3"/>
  <c r="DT224" i="3"/>
  <c r="DP224" i="3"/>
  <c r="DH224" i="3"/>
  <c r="HH220" i="3"/>
  <c r="HD220" i="3"/>
  <c r="GZ220" i="3"/>
  <c r="GV220" i="3"/>
  <c r="GR220" i="3"/>
  <c r="GN220" i="3"/>
  <c r="GJ220" i="3"/>
  <c r="GF220" i="3"/>
  <c r="GB220" i="3"/>
  <c r="FT220" i="3"/>
  <c r="FP220" i="3"/>
  <c r="FL220" i="3"/>
  <c r="FH220" i="3"/>
  <c r="FD220" i="3"/>
  <c r="EZ220" i="3"/>
  <c r="EV220" i="3"/>
  <c r="ER220" i="3"/>
  <c r="EJ220" i="3"/>
  <c r="EF220" i="3"/>
  <c r="EB220" i="3"/>
  <c r="DX220" i="3"/>
  <c r="DT220" i="3"/>
  <c r="DP220" i="3"/>
  <c r="DH220" i="3"/>
  <c r="HH216" i="3"/>
  <c r="HD216" i="3"/>
  <c r="GZ216" i="3"/>
  <c r="GV216" i="3"/>
  <c r="GR216" i="3"/>
  <c r="GN216" i="3"/>
  <c r="GJ216" i="3"/>
  <c r="GF216" i="3"/>
  <c r="GB216" i="3"/>
  <c r="FT216" i="3"/>
  <c r="FP216" i="3"/>
  <c r="FL216" i="3"/>
  <c r="FH216" i="3"/>
  <c r="FD216" i="3"/>
  <c r="EZ216" i="3"/>
  <c r="EV216" i="3"/>
  <c r="ER216" i="3"/>
  <c r="EJ216" i="3"/>
  <c r="EF216" i="3"/>
  <c r="EB216" i="3"/>
  <c r="DX216" i="3"/>
  <c r="DT216" i="3"/>
  <c r="DP216" i="3"/>
  <c r="DH216" i="3"/>
  <c r="HG229" i="3"/>
  <c r="HC229" i="3"/>
  <c r="GU229" i="3"/>
  <c r="GQ229" i="3"/>
  <c r="GM229" i="3"/>
  <c r="GI229" i="3"/>
  <c r="GE229" i="3"/>
  <c r="GA229" i="3"/>
  <c r="FW229" i="3"/>
  <c r="FS229" i="3"/>
  <c r="FK229" i="3"/>
  <c r="FG229" i="3"/>
  <c r="FC229" i="3"/>
  <c r="EY229" i="3"/>
  <c r="EU229" i="3"/>
  <c r="EQ229" i="3"/>
  <c r="EM229" i="3"/>
  <c r="EI229" i="3"/>
  <c r="EA229" i="3"/>
  <c r="DW229" i="3"/>
  <c r="DS229" i="3"/>
  <c r="DO229" i="3"/>
  <c r="DG229" i="3"/>
  <c r="HG225" i="3"/>
  <c r="HC225" i="3"/>
  <c r="GU225" i="3"/>
  <c r="GQ225" i="3"/>
  <c r="GM225" i="3"/>
  <c r="GI225" i="3"/>
  <c r="GE225" i="3"/>
  <c r="GA225" i="3"/>
  <c r="FW225" i="3"/>
  <c r="FS225" i="3"/>
  <c r="FK225" i="3"/>
  <c r="FG225" i="3"/>
  <c r="FC225" i="3"/>
  <c r="EY225" i="3"/>
  <c r="EU225" i="3"/>
  <c r="EQ225" i="3"/>
  <c r="EM225" i="3"/>
  <c r="EI225" i="3"/>
  <c r="EA225" i="3"/>
  <c r="DW225" i="3"/>
  <c r="DS225" i="3"/>
  <c r="DO225" i="3"/>
  <c r="DG225" i="3"/>
  <c r="HG221" i="3"/>
  <c r="HC221" i="3"/>
  <c r="GU221" i="3"/>
  <c r="GQ221" i="3"/>
  <c r="GM221" i="3"/>
  <c r="GI221" i="3"/>
  <c r="GE221" i="3"/>
  <c r="GA221" i="3"/>
  <c r="FW221" i="3"/>
  <c r="FS221" i="3"/>
  <c r="FK221" i="3"/>
  <c r="FG221" i="3"/>
  <c r="FC221" i="3"/>
  <c r="EY221" i="3"/>
  <c r="EU221" i="3"/>
  <c r="EQ221" i="3"/>
  <c r="EM221" i="3"/>
  <c r="EI221" i="3"/>
  <c r="EA221" i="3"/>
  <c r="DW221" i="3"/>
  <c r="DS221" i="3"/>
  <c r="DO221" i="3"/>
  <c r="DG221" i="3"/>
  <c r="HG217" i="3"/>
  <c r="HC217" i="3"/>
  <c r="GU217" i="3"/>
  <c r="GQ217" i="3"/>
  <c r="GM217" i="3"/>
  <c r="GI217" i="3"/>
  <c r="GE217" i="3"/>
  <c r="GA217" i="3"/>
  <c r="FW217" i="3"/>
  <c r="FS217" i="3"/>
  <c r="FK217" i="3"/>
  <c r="FG217" i="3"/>
  <c r="FC217" i="3"/>
  <c r="EY217" i="3"/>
  <c r="EU217" i="3"/>
  <c r="EQ217" i="3"/>
  <c r="EM217" i="3"/>
  <c r="EI217" i="3"/>
  <c r="EA217" i="3"/>
  <c r="DW217" i="3"/>
  <c r="DS217" i="3"/>
  <c r="DO217" i="3"/>
  <c r="DG217" i="3"/>
  <c r="HG216" i="3"/>
  <c r="HC216" i="3"/>
  <c r="GU216" i="3"/>
  <c r="GQ216" i="3"/>
  <c r="GM216" i="3"/>
  <c r="GI216" i="3"/>
  <c r="GE216" i="3"/>
  <c r="GA216" i="3"/>
  <c r="FW216" i="3"/>
  <c r="FS216" i="3"/>
  <c r="FK216" i="3"/>
  <c r="FG216" i="3"/>
  <c r="FC216" i="3"/>
  <c r="EY216" i="3"/>
  <c r="EU216" i="3"/>
  <c r="EQ216" i="3"/>
  <c r="EM216" i="3"/>
  <c r="EI216" i="3"/>
  <c r="EA216" i="3"/>
  <c r="DW216" i="3"/>
  <c r="DS216" i="3"/>
  <c r="DO216" i="3"/>
  <c r="DG216" i="3"/>
  <c r="HG214" i="3"/>
  <c r="HC214" i="3"/>
  <c r="GU214" i="3"/>
  <c r="GQ214" i="3"/>
  <c r="GM214" i="3"/>
  <c r="GI214" i="3"/>
  <c r="GE214" i="3"/>
  <c r="GA214" i="3"/>
  <c r="FW214" i="3"/>
  <c r="FS214" i="3"/>
  <c r="FK214" i="3"/>
  <c r="FG214" i="3"/>
  <c r="FC214" i="3"/>
  <c r="EY214" i="3"/>
  <c r="EU214" i="3"/>
  <c r="EQ214" i="3"/>
  <c r="EM214" i="3"/>
  <c r="EI214" i="3"/>
  <c r="EA214" i="3"/>
  <c r="DW214" i="3"/>
  <c r="DS214" i="3"/>
  <c r="DO214" i="3"/>
  <c r="DG214" i="3"/>
  <c r="CZ214" i="3"/>
  <c r="CV214" i="3"/>
  <c r="CR214" i="3"/>
  <c r="DA226" i="3"/>
  <c r="CS226" i="3"/>
  <c r="DA225" i="3"/>
  <c r="CS225" i="3"/>
  <c r="DA224" i="3"/>
  <c r="CS224" i="3"/>
  <c r="DA221" i="3"/>
  <c r="CS221" i="3"/>
  <c r="DA220" i="3"/>
  <c r="CS220" i="3"/>
  <c r="DA219" i="3"/>
  <c r="CS219" i="3"/>
  <c r="DA217" i="3"/>
  <c r="CS217" i="3"/>
  <c r="DA216" i="3"/>
  <c r="CS216" i="3"/>
  <c r="DA215" i="3"/>
  <c r="CS215" i="3"/>
  <c r="DA229" i="3"/>
  <c r="CS229" i="3"/>
  <c r="DA228" i="3"/>
  <c r="CS228" i="3"/>
  <c r="GH217" i="3"/>
  <c r="GD217" i="3"/>
  <c r="FZ217" i="3"/>
  <c r="FV217" i="3"/>
  <c r="FR217" i="3"/>
  <c r="FN217" i="3"/>
  <c r="FJ217" i="3"/>
  <c r="FB217" i="3"/>
  <c r="EX217" i="3"/>
  <c r="ET217" i="3"/>
  <c r="EP217" i="3"/>
  <c r="EL217" i="3"/>
  <c r="EH217" i="3"/>
  <c r="ED217" i="3"/>
  <c r="DZ217" i="3"/>
  <c r="DR217" i="3"/>
  <c r="DN217" i="3"/>
  <c r="DJ217" i="3"/>
  <c r="DF217" i="3"/>
  <c r="HF214" i="3"/>
  <c r="HB214" i="3"/>
  <c r="GX214" i="3"/>
  <c r="GT214" i="3"/>
  <c r="GL214" i="3"/>
  <c r="GH214" i="3"/>
  <c r="GD214" i="3"/>
  <c r="FZ214" i="3"/>
  <c r="FV214" i="3"/>
  <c r="FR214" i="3"/>
  <c r="FN214" i="3"/>
  <c r="FJ214" i="3"/>
  <c r="FB214" i="3"/>
  <c r="EX214" i="3"/>
  <c r="ET214" i="3"/>
  <c r="EP214" i="3"/>
  <c r="EL214" i="3"/>
  <c r="EH214" i="3"/>
  <c r="ED214" i="3"/>
  <c r="DZ214" i="3"/>
  <c r="DR214" i="3"/>
  <c r="DN214" i="3"/>
  <c r="DJ214" i="3"/>
  <c r="DF214" i="3"/>
  <c r="V214" i="3"/>
  <c r="R214" i="3"/>
  <c r="G214" i="3"/>
  <c r="F31" i="19"/>
  <c r="F30" i="19"/>
  <c r="I57" i="19"/>
  <c r="J57" i="19"/>
  <c r="DA227" i="3"/>
  <c r="CS227" i="3"/>
  <c r="DA223" i="3"/>
  <c r="CS223" i="3"/>
  <c r="DA222" i="3"/>
  <c r="CS222" i="3"/>
  <c r="DA218" i="3"/>
  <c r="CS218" i="3"/>
  <c r="I27" i="19"/>
  <c r="I53" i="19"/>
  <c r="J24" i="19"/>
  <c r="I31" i="19"/>
  <c r="I26" i="19"/>
  <c r="I56" i="19"/>
  <c r="I52" i="19"/>
  <c r="J27" i="19"/>
  <c r="J56" i="19"/>
  <c r="J52" i="19"/>
  <c r="CY214" i="3"/>
  <c r="CU214" i="3"/>
  <c r="CQ214" i="3"/>
  <c r="CZ227" i="3"/>
  <c r="CV227" i="3"/>
  <c r="CR227" i="3"/>
  <c r="CZ226" i="3"/>
  <c r="CV226" i="3"/>
  <c r="CR226" i="3"/>
  <c r="CZ225" i="3"/>
  <c r="CV225" i="3"/>
  <c r="CR225" i="3"/>
  <c r="CZ224" i="3"/>
  <c r="CV224" i="3"/>
  <c r="CR224" i="3"/>
  <c r="CZ223" i="3"/>
  <c r="CV223" i="3"/>
  <c r="CR223" i="3"/>
  <c r="CZ222" i="3"/>
  <c r="CV222" i="3"/>
  <c r="CR222" i="3"/>
  <c r="CZ221" i="3"/>
  <c r="CV221" i="3"/>
  <c r="CR221" i="3"/>
  <c r="CZ220" i="3"/>
  <c r="CV220" i="3"/>
  <c r="CR220" i="3"/>
  <c r="CZ219" i="3"/>
  <c r="CV219" i="3"/>
  <c r="CR219" i="3"/>
  <c r="CZ218" i="3"/>
  <c r="CV218" i="3"/>
  <c r="CR218" i="3"/>
  <c r="CZ217" i="3"/>
  <c r="CV217" i="3"/>
  <c r="CR217" i="3"/>
  <c r="CZ216" i="3"/>
  <c r="CV216" i="3"/>
  <c r="CR216" i="3"/>
  <c r="CZ215" i="3"/>
  <c r="CV215" i="3"/>
  <c r="CR215" i="3"/>
  <c r="CZ229" i="3"/>
  <c r="CV229" i="3"/>
  <c r="CR229" i="3"/>
  <c r="CZ228" i="3"/>
  <c r="CV228" i="3"/>
  <c r="CR228" i="3"/>
  <c r="I30" i="19"/>
  <c r="I25" i="19"/>
  <c r="I55" i="19"/>
  <c r="I51" i="19"/>
  <c r="J31" i="19"/>
  <c r="J26" i="19"/>
  <c r="J55" i="19"/>
  <c r="J51" i="19"/>
  <c r="DC214" i="3"/>
  <c r="CX214" i="3"/>
  <c r="CT214" i="3"/>
  <c r="DC227" i="3"/>
  <c r="CY227" i="3"/>
  <c r="CU227" i="3"/>
  <c r="CQ227" i="3"/>
  <c r="DC226" i="3"/>
  <c r="CY226" i="3"/>
  <c r="CU226" i="3"/>
  <c r="CQ226" i="3"/>
  <c r="DC225" i="3"/>
  <c r="CY225" i="3"/>
  <c r="CU225" i="3"/>
  <c r="CQ225" i="3"/>
  <c r="DC224" i="3"/>
  <c r="CY224" i="3"/>
  <c r="CU224" i="3"/>
  <c r="CQ224" i="3"/>
  <c r="DC223" i="3"/>
  <c r="CY223" i="3"/>
  <c r="CU223" i="3"/>
  <c r="CQ223" i="3"/>
  <c r="CY222" i="3"/>
  <c r="CU222" i="3"/>
  <c r="CQ222" i="3"/>
  <c r="DC221" i="3"/>
  <c r="CY221" i="3"/>
  <c r="CU221" i="3"/>
  <c r="CQ221" i="3"/>
  <c r="DC220" i="3"/>
  <c r="CY220" i="3"/>
  <c r="CU220" i="3"/>
  <c r="CQ220" i="3"/>
  <c r="DC219" i="3"/>
  <c r="CY219" i="3"/>
  <c r="CU219" i="3"/>
  <c r="CQ219" i="3"/>
  <c r="DC218" i="3"/>
  <c r="CY218" i="3"/>
  <c r="CU218" i="3"/>
  <c r="CQ218" i="3"/>
  <c r="DC217" i="3"/>
  <c r="CY217" i="3"/>
  <c r="CU217" i="3"/>
  <c r="CQ217" i="3"/>
  <c r="DC216" i="3"/>
  <c r="CY216" i="3"/>
  <c r="CU216" i="3"/>
  <c r="CQ216" i="3"/>
  <c r="DC215" i="3"/>
  <c r="CY215" i="3"/>
  <c r="CU215" i="3"/>
  <c r="CQ215" i="3"/>
  <c r="DC229" i="3"/>
  <c r="CY229" i="3"/>
  <c r="CU229" i="3"/>
  <c r="CQ229" i="3"/>
  <c r="DC228" i="3"/>
  <c r="CY228" i="3"/>
  <c r="CU228" i="3"/>
  <c r="CQ228" i="3"/>
  <c r="F28" i="19"/>
  <c r="F27" i="19"/>
  <c r="F26" i="19"/>
  <c r="F25" i="19"/>
  <c r="F24" i="19"/>
  <c r="F57" i="19"/>
  <c r="F56" i="19"/>
  <c r="F55" i="19"/>
  <c r="F54" i="19"/>
  <c r="F53" i="19"/>
  <c r="F52" i="19"/>
  <c r="F51" i="19"/>
  <c r="F50" i="19"/>
  <c r="I28" i="19"/>
  <c r="I24" i="19"/>
  <c r="I54" i="19"/>
  <c r="I50" i="19"/>
  <c r="J30" i="19"/>
  <c r="J25" i="19"/>
  <c r="J54" i="19"/>
  <c r="J50" i="19"/>
  <c r="DB214" i="3"/>
  <c r="CS214" i="3"/>
  <c r="DB227" i="3"/>
  <c r="CX227" i="3"/>
  <c r="CT227" i="3"/>
  <c r="DB226" i="3"/>
  <c r="CX226" i="3"/>
  <c r="CT226" i="3"/>
  <c r="DB225" i="3"/>
  <c r="CX225" i="3"/>
  <c r="CT225" i="3"/>
  <c r="DB224" i="3"/>
  <c r="CX224" i="3"/>
  <c r="CT224" i="3"/>
  <c r="DB223" i="3"/>
  <c r="CX223" i="3"/>
  <c r="CT223" i="3"/>
  <c r="DB222" i="3"/>
  <c r="CX222" i="3"/>
  <c r="CT222" i="3"/>
  <c r="DB221" i="3"/>
  <c r="CX221" i="3"/>
  <c r="CT221" i="3"/>
  <c r="DB220" i="3"/>
  <c r="CX220" i="3"/>
  <c r="CT220" i="3"/>
  <c r="DB219" i="3"/>
  <c r="CX219" i="3"/>
  <c r="CT219" i="3"/>
  <c r="DB218" i="3"/>
  <c r="CX218" i="3"/>
  <c r="CT218" i="3"/>
  <c r="DB217" i="3"/>
  <c r="CX217" i="3"/>
  <c r="CT217" i="3"/>
  <c r="DB216" i="3"/>
  <c r="CX216" i="3"/>
  <c r="CT216" i="3"/>
  <c r="DB215" i="3"/>
  <c r="CX215" i="3"/>
  <c r="CT215" i="3"/>
  <c r="DB229" i="3"/>
  <c r="CX229" i="3"/>
  <c r="CT229" i="3"/>
  <c r="DB228" i="3"/>
  <c r="CX228" i="3"/>
  <c r="CT228" i="3"/>
  <c r="DA214" i="3"/>
  <c r="I9" i="19"/>
  <c r="C9" i="13"/>
  <c r="C12" i="13"/>
  <c r="I12" i="19"/>
  <c r="C7" i="14"/>
  <c r="J7" i="19"/>
  <c r="K40" i="23" s="1"/>
  <c r="F9" i="19"/>
  <c r="C9" i="10"/>
  <c r="C12" i="14"/>
  <c r="J12" i="19"/>
  <c r="J9" i="19"/>
  <c r="C9" i="14"/>
  <c r="C10" i="13"/>
  <c r="I10" i="19"/>
  <c r="C7" i="13"/>
  <c r="I7" i="19"/>
  <c r="J40" i="23" s="1"/>
  <c r="C10" i="10"/>
  <c r="F10" i="19"/>
  <c r="HB228" i="3"/>
  <c r="GT228" i="3"/>
  <c r="GH228" i="3"/>
  <c r="FZ228" i="3"/>
  <c r="FN228" i="3"/>
  <c r="FB228" i="3"/>
  <c r="ET228" i="3"/>
  <c r="EL228" i="3"/>
  <c r="ED228" i="3"/>
  <c r="DR228" i="3"/>
  <c r="DN228" i="3"/>
  <c r="DF228" i="3"/>
  <c r="HF224" i="3"/>
  <c r="GX224" i="3"/>
  <c r="GL224" i="3"/>
  <c r="GD224" i="3"/>
  <c r="FV224" i="3"/>
  <c r="FJ224" i="3"/>
  <c r="EX224" i="3"/>
  <c r="EP224" i="3"/>
  <c r="EH224" i="3"/>
  <c r="DZ224" i="3"/>
  <c r="DR224" i="3"/>
  <c r="DJ224" i="3"/>
  <c r="DF224" i="3"/>
  <c r="HF220" i="3"/>
  <c r="GT220" i="3"/>
  <c r="GL220" i="3"/>
  <c r="FZ220" i="3"/>
  <c r="FN220" i="3"/>
  <c r="FB220" i="3"/>
  <c r="ET220" i="3"/>
  <c r="EP220" i="3"/>
  <c r="EH220" i="3"/>
  <c r="DZ220" i="3"/>
  <c r="DN220" i="3"/>
  <c r="DJ220" i="3"/>
  <c r="DF220" i="3"/>
  <c r="HF216" i="3"/>
  <c r="HB216" i="3"/>
  <c r="GX216" i="3"/>
  <c r="GT216" i="3"/>
  <c r="GL216" i="3"/>
  <c r="GH216" i="3"/>
  <c r="GD216" i="3"/>
  <c r="FZ216" i="3"/>
  <c r="FV216" i="3"/>
  <c r="FR216" i="3"/>
  <c r="FN216" i="3"/>
  <c r="FJ216" i="3"/>
  <c r="FB216" i="3"/>
  <c r="EX216" i="3"/>
  <c r="ET216" i="3"/>
  <c r="EP216" i="3"/>
  <c r="EL216" i="3"/>
  <c r="EH216" i="3"/>
  <c r="ED216" i="3"/>
  <c r="DZ216" i="3"/>
  <c r="DR216" i="3"/>
  <c r="DN216" i="3"/>
  <c r="DJ216" i="3"/>
  <c r="DF216" i="3"/>
  <c r="HF228" i="3"/>
  <c r="GX228" i="3"/>
  <c r="GL228" i="3"/>
  <c r="GD228" i="3"/>
  <c r="FV228" i="3"/>
  <c r="FR228" i="3"/>
  <c r="FJ228" i="3"/>
  <c r="EX228" i="3"/>
  <c r="EP228" i="3"/>
  <c r="EH228" i="3"/>
  <c r="DZ228" i="3"/>
  <c r="DJ228" i="3"/>
  <c r="HB224" i="3"/>
  <c r="GT224" i="3"/>
  <c r="GH224" i="3"/>
  <c r="FZ224" i="3"/>
  <c r="FR224" i="3"/>
  <c r="FN224" i="3"/>
  <c r="FB224" i="3"/>
  <c r="ET224" i="3"/>
  <c r="EL224" i="3"/>
  <c r="ED224" i="3"/>
  <c r="DN224" i="3"/>
  <c r="HB220" i="3"/>
  <c r="GX220" i="3"/>
  <c r="GH220" i="3"/>
  <c r="GD220" i="3"/>
  <c r="FV220" i="3"/>
  <c r="FR220" i="3"/>
  <c r="FJ220" i="3"/>
  <c r="EX220" i="3"/>
  <c r="EL220" i="3"/>
  <c r="ED220" i="3"/>
  <c r="DR220" i="3"/>
  <c r="HE229" i="3"/>
  <c r="HA229" i="3"/>
  <c r="GW229" i="3"/>
  <c r="GS229" i="3"/>
  <c r="GO229" i="3"/>
  <c r="GK229" i="3"/>
  <c r="GC229" i="3"/>
  <c r="FY229" i="3"/>
  <c r="FU229" i="3"/>
  <c r="FQ229" i="3"/>
  <c r="FM229" i="3"/>
  <c r="FI229" i="3"/>
  <c r="FE229" i="3"/>
  <c r="FA229" i="3"/>
  <c r="ES229" i="3"/>
  <c r="EO229" i="3"/>
  <c r="EK229" i="3"/>
  <c r="EG229" i="3"/>
  <c r="EC229" i="3"/>
  <c r="DY229" i="3"/>
  <c r="DU229" i="3"/>
  <c r="DQ229" i="3"/>
  <c r="DI229" i="3"/>
  <c r="DE229" i="3"/>
  <c r="HE228" i="3"/>
  <c r="HA228" i="3"/>
  <c r="GW228" i="3"/>
  <c r="GS228" i="3"/>
  <c r="GO228" i="3"/>
  <c r="GK228" i="3"/>
  <c r="GC228" i="3"/>
  <c r="FY228" i="3"/>
  <c r="FU228" i="3"/>
  <c r="FQ228" i="3"/>
  <c r="FM228" i="3"/>
  <c r="FI228" i="3"/>
  <c r="FE228" i="3"/>
  <c r="FA228" i="3"/>
  <c r="ES228" i="3"/>
  <c r="EO228" i="3"/>
  <c r="EK228" i="3"/>
  <c r="EG228" i="3"/>
  <c r="EC228" i="3"/>
  <c r="DY228" i="3"/>
  <c r="DU228" i="3"/>
  <c r="DQ228" i="3"/>
  <c r="DI228" i="3"/>
  <c r="DE228" i="3"/>
  <c r="DG215" i="3"/>
  <c r="HH229" i="3"/>
  <c r="HD229" i="3"/>
  <c r="GZ229" i="3"/>
  <c r="GV229" i="3"/>
  <c r="GR229" i="3"/>
  <c r="GN229" i="3"/>
  <c r="GJ229" i="3"/>
  <c r="GF229" i="3"/>
  <c r="GB229" i="3"/>
  <c r="FT229" i="3"/>
  <c r="FP229" i="3"/>
  <c r="FL229" i="3"/>
  <c r="FH229" i="3"/>
  <c r="FD229" i="3"/>
  <c r="EZ229" i="3"/>
  <c r="EV229" i="3"/>
  <c r="ER229" i="3"/>
  <c r="EJ229" i="3"/>
  <c r="EF229" i="3"/>
  <c r="EB229" i="3"/>
  <c r="DX229" i="3"/>
  <c r="DT229" i="3"/>
  <c r="DP229" i="3"/>
  <c r="DH229" i="3"/>
  <c r="HH226" i="3"/>
  <c r="HD226" i="3"/>
  <c r="GZ226" i="3"/>
  <c r="GV226" i="3"/>
  <c r="GR226" i="3"/>
  <c r="GN226" i="3"/>
  <c r="GJ226" i="3"/>
  <c r="GF226" i="3"/>
  <c r="GB226" i="3"/>
  <c r="FT226" i="3"/>
  <c r="FP226" i="3"/>
  <c r="HE225" i="3"/>
  <c r="HA225" i="3"/>
  <c r="GW225" i="3"/>
  <c r="GS225" i="3"/>
  <c r="GO225" i="3"/>
  <c r="GK225" i="3"/>
  <c r="GC225" i="3"/>
  <c r="FY225" i="3"/>
  <c r="FU225" i="3"/>
  <c r="FQ225" i="3"/>
  <c r="FM225" i="3"/>
  <c r="FI225" i="3"/>
  <c r="FE225" i="3"/>
  <c r="FA225" i="3"/>
  <c r="ES225" i="3"/>
  <c r="EO225" i="3"/>
  <c r="EK225" i="3"/>
  <c r="EG225" i="3"/>
  <c r="EC225" i="3"/>
  <c r="DY225" i="3"/>
  <c r="DU225" i="3"/>
  <c r="DQ225" i="3"/>
  <c r="DI225" i="3"/>
  <c r="DE225" i="3"/>
  <c r="HE224" i="3"/>
  <c r="HA224" i="3"/>
  <c r="GW224" i="3"/>
  <c r="GS224" i="3"/>
  <c r="GO224" i="3"/>
  <c r="GK224" i="3"/>
  <c r="GC224" i="3"/>
  <c r="FY224" i="3"/>
  <c r="FU224" i="3"/>
  <c r="FQ224" i="3"/>
  <c r="FM224" i="3"/>
  <c r="FI224" i="3"/>
  <c r="FE224" i="3"/>
  <c r="FA224" i="3"/>
  <c r="ES224" i="3"/>
  <c r="EO224" i="3"/>
  <c r="EK224" i="3"/>
  <c r="EG224" i="3"/>
  <c r="EC224" i="3"/>
  <c r="DY224" i="3"/>
  <c r="DU224" i="3"/>
  <c r="DQ224" i="3"/>
  <c r="DI224" i="3"/>
  <c r="DE224" i="3"/>
  <c r="HE221" i="3"/>
  <c r="HA221" i="3"/>
  <c r="GW221" i="3"/>
  <c r="GS221" i="3"/>
  <c r="GO221" i="3"/>
  <c r="GK221" i="3"/>
  <c r="GC221" i="3"/>
  <c r="FY221" i="3"/>
  <c r="FU221" i="3"/>
  <c r="FQ221" i="3"/>
  <c r="FM221" i="3"/>
  <c r="FI221" i="3"/>
  <c r="FE221" i="3"/>
  <c r="FA221" i="3"/>
  <c r="ES221" i="3"/>
  <c r="EO221" i="3"/>
  <c r="EK221" i="3"/>
  <c r="EG221" i="3"/>
  <c r="EC221" i="3"/>
  <c r="DY221" i="3"/>
  <c r="DU221" i="3"/>
  <c r="DQ221" i="3"/>
  <c r="DI221" i="3"/>
  <c r="DE221" i="3"/>
  <c r="HE220" i="3"/>
  <c r="HA220" i="3"/>
  <c r="GW220" i="3"/>
  <c r="GS220" i="3"/>
  <c r="GO220" i="3"/>
  <c r="GK220" i="3"/>
  <c r="GC220" i="3"/>
  <c r="FY220" i="3"/>
  <c r="FU220" i="3"/>
  <c r="FQ220" i="3"/>
  <c r="FM220" i="3"/>
  <c r="FL226" i="3"/>
  <c r="FH226" i="3"/>
  <c r="FD226" i="3"/>
  <c r="EZ226" i="3"/>
  <c r="EV226" i="3"/>
  <c r="ER226" i="3"/>
  <c r="EJ226" i="3"/>
  <c r="EF226" i="3"/>
  <c r="EB226" i="3"/>
  <c r="DX226" i="3"/>
  <c r="DT226" i="3"/>
  <c r="DP226" i="3"/>
  <c r="DH226" i="3"/>
  <c r="HH225" i="3"/>
  <c r="HD225" i="3"/>
  <c r="GZ225" i="3"/>
  <c r="GV225" i="3"/>
  <c r="GR225" i="3"/>
  <c r="GN225" i="3"/>
  <c r="GJ225" i="3"/>
  <c r="GF225" i="3"/>
  <c r="GB225" i="3"/>
  <c r="FT225" i="3"/>
  <c r="FP225" i="3"/>
  <c r="FL225" i="3"/>
  <c r="FH225" i="3"/>
  <c r="FD225" i="3"/>
  <c r="EZ225" i="3"/>
  <c r="EV225" i="3"/>
  <c r="ER225" i="3"/>
  <c r="EJ225" i="3"/>
  <c r="EF225" i="3"/>
  <c r="EB225" i="3"/>
  <c r="DX225" i="3"/>
  <c r="DT225" i="3"/>
  <c r="DP225" i="3"/>
  <c r="DH225" i="3"/>
  <c r="HH222" i="3"/>
  <c r="HD222" i="3"/>
  <c r="GZ222" i="3"/>
  <c r="GV222" i="3"/>
  <c r="GR222" i="3"/>
  <c r="GN222" i="3"/>
  <c r="GJ222" i="3"/>
  <c r="GF222" i="3"/>
  <c r="GB222" i="3"/>
  <c r="FT222" i="3"/>
  <c r="FP222" i="3"/>
  <c r="FL222" i="3"/>
  <c r="FH222" i="3"/>
  <c r="FD222" i="3"/>
  <c r="EZ222" i="3"/>
  <c r="EV222" i="3"/>
  <c r="ER222" i="3"/>
  <c r="EJ222" i="3"/>
  <c r="EF222" i="3"/>
  <c r="EB222" i="3"/>
  <c r="DX222" i="3"/>
  <c r="DT222" i="3"/>
  <c r="DP222" i="3"/>
  <c r="DH222" i="3"/>
  <c r="HH221" i="3"/>
  <c r="HD221" i="3"/>
  <c r="GZ221" i="3"/>
  <c r="GV221" i="3"/>
  <c r="GR221" i="3"/>
  <c r="GN221" i="3"/>
  <c r="GJ221" i="3"/>
  <c r="GF221" i="3"/>
  <c r="GB221" i="3"/>
  <c r="FT221" i="3"/>
  <c r="FP221" i="3"/>
  <c r="FL221" i="3"/>
  <c r="FH221" i="3"/>
  <c r="FD221" i="3"/>
  <c r="EZ221" i="3"/>
  <c r="EV221" i="3"/>
  <c r="ER221" i="3"/>
  <c r="EJ221" i="3"/>
  <c r="EF221" i="3"/>
  <c r="EB221" i="3"/>
  <c r="DX221" i="3"/>
  <c r="DT221" i="3"/>
  <c r="DP221" i="3"/>
  <c r="DH221" i="3"/>
  <c r="FI220" i="3"/>
  <c r="FE220" i="3"/>
  <c r="FA220" i="3"/>
  <c r="ES220" i="3"/>
  <c r="EO220" i="3"/>
  <c r="EK220" i="3"/>
  <c r="EG220" i="3"/>
  <c r="EC220" i="3"/>
  <c r="DY220" i="3"/>
  <c r="DU220" i="3"/>
  <c r="DQ220" i="3"/>
  <c r="DI220" i="3"/>
  <c r="DE220" i="3"/>
  <c r="HE217" i="3"/>
  <c r="HA217" i="3"/>
  <c r="GW217" i="3"/>
  <c r="GS217" i="3"/>
  <c r="GO217" i="3"/>
  <c r="GK217" i="3"/>
  <c r="GC217" i="3"/>
  <c r="FY217" i="3"/>
  <c r="FU217" i="3"/>
  <c r="FQ217" i="3"/>
  <c r="FM217" i="3"/>
  <c r="FI217" i="3"/>
  <c r="FE217" i="3"/>
  <c r="FA217" i="3"/>
  <c r="ES217" i="3"/>
  <c r="EO217" i="3"/>
  <c r="EK217" i="3"/>
  <c r="EG217" i="3"/>
  <c r="EC217" i="3"/>
  <c r="DY217" i="3"/>
  <c r="DU217" i="3"/>
  <c r="DQ217" i="3"/>
  <c r="DI217" i="3"/>
  <c r="DE217" i="3"/>
  <c r="HE216" i="3"/>
  <c r="HA216" i="3"/>
  <c r="GW216" i="3"/>
  <c r="GS216" i="3"/>
  <c r="GO216" i="3"/>
  <c r="GK216" i="3"/>
  <c r="GC216" i="3"/>
  <c r="FY216" i="3"/>
  <c r="FU216" i="3"/>
  <c r="FQ216" i="3"/>
  <c r="FM216" i="3"/>
  <c r="FI216" i="3"/>
  <c r="FE216" i="3"/>
  <c r="FA216" i="3"/>
  <c r="ES216" i="3"/>
  <c r="EO216" i="3"/>
  <c r="EK216" i="3"/>
  <c r="EG216" i="3"/>
  <c r="EC216" i="3"/>
  <c r="DY216" i="3"/>
  <c r="DU216" i="3"/>
  <c r="DQ216" i="3"/>
  <c r="DI216" i="3"/>
  <c r="DE216" i="3"/>
  <c r="HE214" i="3"/>
  <c r="HA214" i="3"/>
  <c r="GW214" i="3"/>
  <c r="GS214" i="3"/>
  <c r="GO214" i="3"/>
  <c r="GK214" i="3"/>
  <c r="GC214" i="3"/>
  <c r="FY214" i="3"/>
  <c r="FU214" i="3"/>
  <c r="FQ214" i="3"/>
  <c r="FM214" i="3"/>
  <c r="FI214" i="3"/>
  <c r="FE214" i="3"/>
  <c r="FA214" i="3"/>
  <c r="ES214" i="3"/>
  <c r="EO214" i="3"/>
  <c r="EK214" i="3"/>
  <c r="EG214" i="3"/>
  <c r="EC214" i="3"/>
  <c r="DY214" i="3"/>
  <c r="DU214" i="3"/>
  <c r="DQ214" i="3"/>
  <c r="DI214" i="3"/>
  <c r="DE214" i="3"/>
  <c r="HH218" i="3"/>
  <c r="HD218" i="3"/>
  <c r="GZ218" i="3"/>
  <c r="GV218" i="3"/>
  <c r="GR218" i="3"/>
  <c r="GN218" i="3"/>
  <c r="GJ218" i="3"/>
  <c r="GF218" i="3"/>
  <c r="GB218" i="3"/>
  <c r="FT218" i="3"/>
  <c r="FP218" i="3"/>
  <c r="FL218" i="3"/>
  <c r="FH218" i="3"/>
  <c r="FD218" i="3"/>
  <c r="EZ218" i="3"/>
  <c r="EV218" i="3"/>
  <c r="ER218" i="3"/>
  <c r="EJ218" i="3"/>
  <c r="EF218" i="3"/>
  <c r="EB218" i="3"/>
  <c r="DX218" i="3"/>
  <c r="DT218" i="3"/>
  <c r="DP218" i="3"/>
  <c r="DH218" i="3"/>
  <c r="HH217" i="3"/>
  <c r="HD217" i="3"/>
  <c r="GZ217" i="3"/>
  <c r="GV217" i="3"/>
  <c r="GR217" i="3"/>
  <c r="GN217" i="3"/>
  <c r="GJ217" i="3"/>
  <c r="GF217" i="3"/>
  <c r="GB217" i="3"/>
  <c r="FT217" i="3"/>
  <c r="FP217" i="3"/>
  <c r="FL217" i="3"/>
  <c r="FH217" i="3"/>
  <c r="FD217" i="3"/>
  <c r="EZ217" i="3"/>
  <c r="EV217" i="3"/>
  <c r="ER217" i="3"/>
  <c r="EJ217" i="3"/>
  <c r="EF217" i="3"/>
  <c r="EB217" i="3"/>
  <c r="DX217" i="3"/>
  <c r="DT217" i="3"/>
  <c r="DP217" i="3"/>
  <c r="DH217" i="3"/>
  <c r="HH214" i="3"/>
  <c r="HD214" i="3"/>
  <c r="GZ214" i="3"/>
  <c r="GV214" i="3"/>
  <c r="GR214" i="3"/>
  <c r="GN214" i="3"/>
  <c r="GJ214" i="3"/>
  <c r="GF214" i="3"/>
  <c r="GB214" i="3"/>
  <c r="FT214" i="3"/>
  <c r="FP214" i="3"/>
  <c r="FL214" i="3"/>
  <c r="FH214" i="3"/>
  <c r="FD214" i="3"/>
  <c r="EZ214" i="3"/>
  <c r="EV214" i="3"/>
  <c r="ER214" i="3"/>
  <c r="EJ214" i="3"/>
  <c r="EF214" i="3"/>
  <c r="EB214" i="3"/>
  <c r="DX214" i="3"/>
  <c r="DT214" i="3"/>
  <c r="DP214" i="3"/>
  <c r="DH214" i="3"/>
  <c r="X229" i="3"/>
  <c r="M229" i="3"/>
  <c r="I229" i="3"/>
  <c r="X228" i="3"/>
  <c r="M228" i="3"/>
  <c r="I228" i="3"/>
  <c r="X227" i="3"/>
  <c r="M227" i="3"/>
  <c r="I227" i="3"/>
  <c r="X226" i="3"/>
  <c r="M226" i="3"/>
  <c r="I226" i="3"/>
  <c r="X225" i="3"/>
  <c r="M225" i="3"/>
  <c r="I225" i="3"/>
  <c r="X224" i="3"/>
  <c r="M224" i="3"/>
  <c r="I224" i="3"/>
  <c r="X223" i="3"/>
  <c r="M223" i="3"/>
  <c r="I223" i="3"/>
  <c r="X222" i="3"/>
  <c r="M222" i="3"/>
  <c r="I222" i="3"/>
  <c r="X221" i="3"/>
  <c r="M221" i="3"/>
  <c r="I221" i="3"/>
  <c r="X220" i="3"/>
  <c r="M220" i="3"/>
  <c r="I220" i="3"/>
  <c r="X219" i="3"/>
  <c r="M219" i="3"/>
  <c r="I219" i="3"/>
  <c r="X218" i="3"/>
  <c r="M218" i="3"/>
  <c r="I218" i="3"/>
  <c r="X217" i="3"/>
  <c r="M217" i="3"/>
  <c r="I217" i="3"/>
  <c r="X216" i="3"/>
  <c r="M216" i="3"/>
  <c r="I216" i="3"/>
  <c r="X215" i="3"/>
  <c r="M215" i="3"/>
  <c r="I215" i="3"/>
  <c r="E57" i="19"/>
  <c r="E56" i="19"/>
  <c r="E30" i="19"/>
  <c r="E25" i="19"/>
  <c r="E55" i="19"/>
  <c r="E51" i="19"/>
  <c r="H24" i="19"/>
  <c r="H54" i="19"/>
  <c r="H50" i="19"/>
  <c r="E27" i="19"/>
  <c r="E53" i="19"/>
  <c r="E31" i="19"/>
  <c r="E26" i="19"/>
  <c r="E52" i="19"/>
  <c r="E28" i="19"/>
  <c r="E24" i="19"/>
  <c r="E54" i="19"/>
  <c r="E50" i="19"/>
  <c r="H27" i="19"/>
  <c r="H57" i="19"/>
  <c r="H53" i="19"/>
  <c r="L9" i="12"/>
  <c r="FX59" i="3"/>
  <c r="L16" i="12" s="1"/>
  <c r="D9" i="12"/>
  <c r="DL59" i="3"/>
  <c r="D16" i="12" s="1"/>
  <c r="C7" i="12"/>
  <c r="G7" i="19"/>
  <c r="H40" i="23" s="1"/>
  <c r="O9" i="12"/>
  <c r="GY59" i="3"/>
  <c r="O16" i="12" s="1"/>
  <c r="K9" i="12"/>
  <c r="FO59" i="3"/>
  <c r="K16" i="12" s="1"/>
  <c r="G9" i="12"/>
  <c r="EE59" i="3"/>
  <c r="G16" i="12" s="1"/>
  <c r="G9" i="19"/>
  <c r="C9" i="12"/>
  <c r="DK59" i="3"/>
  <c r="G16" i="19" s="1"/>
  <c r="H9" i="12"/>
  <c r="EN59" i="3"/>
  <c r="H16" i="12" s="1"/>
  <c r="N9" i="12"/>
  <c r="GP59" i="3"/>
  <c r="N16" i="12" s="1"/>
  <c r="J9" i="12"/>
  <c r="FF59" i="3"/>
  <c r="J16" i="12" s="1"/>
  <c r="F9" i="12"/>
  <c r="DV59" i="3"/>
  <c r="F16" i="12" s="1"/>
  <c r="H9" i="19"/>
  <c r="C9" i="7"/>
  <c r="DD59" i="3"/>
  <c r="H16" i="19" s="1"/>
  <c r="M9" i="12"/>
  <c r="GG59" i="3"/>
  <c r="M16" i="12" s="1"/>
  <c r="I9" i="12"/>
  <c r="EW59" i="3"/>
  <c r="I16" i="12" s="1"/>
  <c r="E9" i="12"/>
  <c r="DM59" i="3"/>
  <c r="E16" i="12" s="1"/>
  <c r="E9" i="19"/>
  <c r="C9" i="8"/>
  <c r="Z59" i="3"/>
  <c r="E16" i="19" s="1"/>
  <c r="H9" i="1"/>
  <c r="Y214" i="3"/>
  <c r="J214" i="3"/>
  <c r="F214" i="3"/>
  <c r="R224" i="3"/>
  <c r="C14" i="8"/>
  <c r="E14" i="19"/>
  <c r="I9" i="1"/>
  <c r="D9" i="1"/>
  <c r="AZ59" i="3"/>
  <c r="D16" i="1" s="1"/>
  <c r="G9" i="1"/>
  <c r="U214" i="3"/>
  <c r="C7" i="8"/>
  <c r="E7" i="19"/>
  <c r="F40" i="23" s="1"/>
  <c r="C11" i="1"/>
  <c r="D11" i="19"/>
  <c r="F9" i="1"/>
  <c r="D9" i="19"/>
  <c r="C9" i="1"/>
  <c r="AY59" i="3"/>
  <c r="D16" i="19" s="1"/>
  <c r="E9" i="8"/>
  <c r="AM59" i="3"/>
  <c r="E16" i="8" s="1"/>
  <c r="D9" i="8"/>
  <c r="AA59" i="3"/>
  <c r="D16" i="8" s="1"/>
  <c r="V229" i="3"/>
  <c r="R229" i="3"/>
  <c r="G229" i="3"/>
  <c r="V228" i="3"/>
  <c r="R228" i="3"/>
  <c r="G228" i="3"/>
  <c r="V227" i="3"/>
  <c r="R227" i="3"/>
  <c r="G227" i="3"/>
  <c r="V226" i="3"/>
  <c r="R226" i="3"/>
  <c r="G226" i="3"/>
  <c r="V225" i="3"/>
  <c r="R225" i="3"/>
  <c r="G225" i="3"/>
  <c r="V224" i="3"/>
  <c r="G224" i="3"/>
  <c r="V223" i="3"/>
  <c r="R223" i="3"/>
  <c r="G223" i="3"/>
  <c r="V222" i="3"/>
  <c r="R222" i="3"/>
  <c r="G222" i="3"/>
  <c r="V221" i="3"/>
  <c r="R221" i="3"/>
  <c r="G221" i="3"/>
  <c r="V220" i="3"/>
  <c r="R220" i="3"/>
  <c r="G220" i="3"/>
  <c r="V219" i="3"/>
  <c r="R219" i="3"/>
  <c r="G219" i="3"/>
  <c r="V218" i="3"/>
  <c r="R218" i="3"/>
  <c r="G218" i="3"/>
  <c r="V217" i="3"/>
  <c r="R217" i="3"/>
  <c r="G217" i="3"/>
  <c r="V216" i="3"/>
  <c r="R216" i="3"/>
  <c r="G216" i="3"/>
  <c r="V215" i="3"/>
  <c r="R215" i="3"/>
  <c r="G215" i="3"/>
  <c r="CL214" i="3"/>
  <c r="CH214" i="3"/>
  <c r="CD214" i="3"/>
  <c r="BZ214" i="3"/>
  <c r="BV214" i="3"/>
  <c r="BR214" i="3"/>
  <c r="BC214" i="3"/>
  <c r="AU214" i="3"/>
  <c r="AQ214" i="3"/>
  <c r="AI214" i="3"/>
  <c r="AE214" i="3"/>
  <c r="M214" i="3"/>
  <c r="S214" i="3"/>
  <c r="L214" i="3"/>
  <c r="X214" i="3"/>
  <c r="I214" i="3"/>
  <c r="Q202" i="3"/>
  <c r="Q222" i="3" s="1"/>
  <c r="H66" i="10" s="1"/>
  <c r="S222" i="3"/>
  <c r="C14" i="10"/>
  <c r="F14" i="19"/>
  <c r="C11" i="10"/>
  <c r="F11" i="19"/>
  <c r="Y229" i="3"/>
  <c r="T209" i="3"/>
  <c r="T229" i="3" s="1"/>
  <c r="I41" i="10" s="1"/>
  <c r="U229" i="3"/>
  <c r="J229" i="3"/>
  <c r="F229" i="3"/>
  <c r="Y228" i="3"/>
  <c r="T208" i="3"/>
  <c r="T228" i="3" s="1"/>
  <c r="I40" i="10" s="1"/>
  <c r="U228" i="3"/>
  <c r="J228" i="3"/>
  <c r="F228" i="3"/>
  <c r="Y227" i="3"/>
  <c r="U227" i="3"/>
  <c r="J227" i="3"/>
  <c r="F227" i="3"/>
  <c r="Y226" i="3"/>
  <c r="U226" i="3"/>
  <c r="J226" i="3"/>
  <c r="F226" i="3"/>
  <c r="Y225" i="3"/>
  <c r="U225" i="3"/>
  <c r="J225" i="3"/>
  <c r="F225" i="3"/>
  <c r="Y224" i="3"/>
  <c r="U224" i="3"/>
  <c r="J224" i="3"/>
  <c r="F224" i="3"/>
  <c r="Y223" i="3"/>
  <c r="U223" i="3"/>
  <c r="J223" i="3"/>
  <c r="F223" i="3"/>
  <c r="Y222" i="3"/>
  <c r="U222" i="3"/>
  <c r="J222" i="3"/>
  <c r="F222" i="3"/>
  <c r="Y221" i="3"/>
  <c r="U221" i="3"/>
  <c r="J221" i="3"/>
  <c r="F221" i="3"/>
  <c r="Y220" i="3"/>
  <c r="T200" i="3"/>
  <c r="T220" i="3" s="1"/>
  <c r="I64" i="10" s="1"/>
  <c r="U220" i="3"/>
  <c r="J220" i="3"/>
  <c r="F220" i="3"/>
  <c r="Y219" i="3"/>
  <c r="U219" i="3"/>
  <c r="J219" i="3"/>
  <c r="F219" i="3"/>
  <c r="Y218" i="3"/>
  <c r="U218" i="3"/>
  <c r="J218" i="3"/>
  <c r="F218" i="3"/>
  <c r="Y217" i="3"/>
  <c r="U217" i="3"/>
  <c r="J217" i="3"/>
  <c r="F217" i="3"/>
  <c r="Y216" i="3"/>
  <c r="U216" i="3"/>
  <c r="J216" i="3"/>
  <c r="F216" i="3"/>
  <c r="Y215" i="3"/>
  <c r="U215" i="3"/>
  <c r="J215" i="3"/>
  <c r="F215" i="3"/>
  <c r="FP56" i="3"/>
  <c r="EJ56" i="3"/>
  <c r="E222" i="3"/>
  <c r="E66" i="10" s="1"/>
  <c r="K194" i="3"/>
  <c r="K214" i="3" s="1"/>
  <c r="Q209" i="3"/>
  <c r="K209" i="3"/>
  <c r="K206" i="3"/>
  <c r="K226" i="3" s="1"/>
  <c r="G37" i="10" s="1"/>
  <c r="K204" i="3"/>
  <c r="K224" i="3" s="1"/>
  <c r="G35" i="10" s="1"/>
  <c r="C59" i="3"/>
  <c r="F16" i="19" s="1"/>
  <c r="R59" i="3"/>
  <c r="R57" i="3"/>
  <c r="G59" i="3"/>
  <c r="G57" i="3"/>
  <c r="T55" i="3"/>
  <c r="T57" i="3" s="1"/>
  <c r="I17" i="10" s="1"/>
  <c r="U58" i="3"/>
  <c r="E55" i="3"/>
  <c r="F58" i="3"/>
  <c r="CW59" i="3"/>
  <c r="J16" i="19" s="1"/>
  <c r="U59" i="3"/>
  <c r="U57" i="3"/>
  <c r="J59" i="3"/>
  <c r="J57" i="3"/>
  <c r="CZ57" i="3"/>
  <c r="CR57" i="3"/>
  <c r="X59" i="3"/>
  <c r="X57" i="3"/>
  <c r="T59" i="3"/>
  <c r="I16" i="10" s="1"/>
  <c r="M59" i="3"/>
  <c r="M57" i="3"/>
  <c r="I59" i="3"/>
  <c r="I57" i="3"/>
  <c r="E59" i="3"/>
  <c r="E16" i="10" s="1"/>
  <c r="DC57" i="3"/>
  <c r="CY57" i="3"/>
  <c r="CU57" i="3"/>
  <c r="CQ57" i="3"/>
  <c r="V59" i="3"/>
  <c r="V57" i="3"/>
  <c r="K59" i="3"/>
  <c r="G16" i="10" s="1"/>
  <c r="DA57" i="3"/>
  <c r="CS57" i="3"/>
  <c r="Y59" i="3"/>
  <c r="Y57" i="3"/>
  <c r="Q59" i="3"/>
  <c r="H16" i="10" s="1"/>
  <c r="F59" i="3"/>
  <c r="F57" i="3"/>
  <c r="W55" i="3"/>
  <c r="W56" i="3" s="1"/>
  <c r="J13" i="10" s="1"/>
  <c r="X58" i="3"/>
  <c r="H55" i="3"/>
  <c r="I58" i="3"/>
  <c r="CV57" i="3"/>
  <c r="W59" i="3"/>
  <c r="J16" i="10" s="1"/>
  <c r="S59" i="3"/>
  <c r="S57" i="3"/>
  <c r="L59" i="3"/>
  <c r="L57" i="3"/>
  <c r="H59" i="3"/>
  <c r="F16" i="10" s="1"/>
  <c r="D59" i="3"/>
  <c r="D16" i="10" s="1"/>
  <c r="Q55" i="3"/>
  <c r="Q56" i="3" s="1"/>
  <c r="H13" i="10" s="1"/>
  <c r="R58" i="3"/>
  <c r="CP59" i="3"/>
  <c r="I16" i="19" s="1"/>
  <c r="DB57" i="3"/>
  <c r="CX57" i="3"/>
  <c r="CT57" i="3"/>
  <c r="GB56" i="3"/>
  <c r="FD56" i="3"/>
  <c r="HF56" i="3"/>
  <c r="FZ56" i="3"/>
  <c r="FJ56" i="3"/>
  <c r="DZ56" i="3"/>
  <c r="GT56" i="3"/>
  <c r="FV56" i="3"/>
  <c r="EP56" i="3"/>
  <c r="EL56" i="3"/>
  <c r="DF56" i="3"/>
  <c r="BN55" i="3"/>
  <c r="CM57" i="3"/>
  <c r="CA57" i="3"/>
  <c r="BW57" i="3"/>
  <c r="BO57" i="3"/>
  <c r="AR57" i="3"/>
  <c r="AN57" i="3"/>
  <c r="AF57" i="3"/>
  <c r="HB56" i="3"/>
  <c r="GH56" i="3"/>
  <c r="FR56" i="3"/>
  <c r="EX56" i="3"/>
  <c r="EH56" i="3"/>
  <c r="ED56" i="3"/>
  <c r="DR56" i="3"/>
  <c r="DJ56" i="3"/>
  <c r="HF57" i="3"/>
  <c r="GX57" i="3"/>
  <c r="GL57" i="3"/>
  <c r="GD57" i="3"/>
  <c r="FV57" i="3"/>
  <c r="FJ57" i="3"/>
  <c r="FB57" i="3"/>
  <c r="ET57" i="3"/>
  <c r="EP57" i="3"/>
  <c r="EH57" i="3"/>
  <c r="DZ57" i="3"/>
  <c r="DR57" i="3"/>
  <c r="DJ57" i="3"/>
  <c r="GN56" i="3"/>
  <c r="CL57" i="3"/>
  <c r="CD57" i="3"/>
  <c r="BV57" i="3"/>
  <c r="BC57" i="3"/>
  <c r="AU57" i="3"/>
  <c r="AE57" i="3"/>
  <c r="HE56" i="3"/>
  <c r="GW56" i="3"/>
  <c r="GS56" i="3"/>
  <c r="GK56" i="3"/>
  <c r="GC56" i="3"/>
  <c r="FI56" i="3"/>
  <c r="FA56" i="3"/>
  <c r="DY56" i="3"/>
  <c r="DQ56" i="3"/>
  <c r="HE57" i="3"/>
  <c r="GW57" i="3"/>
  <c r="GS57" i="3"/>
  <c r="GK57" i="3"/>
  <c r="GC57" i="3"/>
  <c r="FU57" i="3"/>
  <c r="FI57" i="3"/>
  <c r="ES57" i="3"/>
  <c r="EK57" i="3"/>
  <c r="EC57" i="3"/>
  <c r="DU57" i="3"/>
  <c r="DE57" i="3"/>
  <c r="DN56" i="3"/>
  <c r="CO57" i="3"/>
  <c r="CK57" i="3"/>
  <c r="CG57" i="3"/>
  <c r="CC57" i="3"/>
  <c r="BY57" i="3"/>
  <c r="BQ57" i="3"/>
  <c r="BF57" i="3"/>
  <c r="BB57" i="3"/>
  <c r="AX57" i="3"/>
  <c r="AT57" i="3"/>
  <c r="AP57" i="3"/>
  <c r="AL57" i="3"/>
  <c r="AH57" i="3"/>
  <c r="AD57" i="3"/>
  <c r="HH56" i="3"/>
  <c r="HD56" i="3"/>
  <c r="GZ56" i="3"/>
  <c r="GV56" i="3"/>
  <c r="GJ56" i="3"/>
  <c r="GF56" i="3"/>
  <c r="FT56" i="3"/>
  <c r="FL56" i="3"/>
  <c r="EZ56" i="3"/>
  <c r="EV56" i="3"/>
  <c r="EF56" i="3"/>
  <c r="EB56" i="3"/>
  <c r="DP56" i="3"/>
  <c r="DH56" i="3"/>
  <c r="HH57" i="3"/>
  <c r="HD57" i="3"/>
  <c r="GZ57" i="3"/>
  <c r="GV57" i="3"/>
  <c r="GR57" i="3"/>
  <c r="GN57" i="3"/>
  <c r="GJ57" i="3"/>
  <c r="GF57" i="3"/>
  <c r="GB57" i="3"/>
  <c r="FT57" i="3"/>
  <c r="FP57" i="3"/>
  <c r="FL57" i="3"/>
  <c r="FH57" i="3"/>
  <c r="FD57" i="3"/>
  <c r="EZ57" i="3"/>
  <c r="EV57" i="3"/>
  <c r="ER57" i="3"/>
  <c r="EJ57" i="3"/>
  <c r="EF57" i="3"/>
  <c r="EB57" i="3"/>
  <c r="DX57" i="3"/>
  <c r="DT57" i="3"/>
  <c r="DP57" i="3"/>
  <c r="DH57" i="3"/>
  <c r="CE57" i="3"/>
  <c r="BS57" i="3"/>
  <c r="BD57" i="3"/>
  <c r="AV57" i="3"/>
  <c r="AJ57" i="3"/>
  <c r="AB57" i="3"/>
  <c r="GX56" i="3"/>
  <c r="GD56" i="3"/>
  <c r="FN56" i="3"/>
  <c r="FB56" i="3"/>
  <c r="ET56" i="3"/>
  <c r="HB57" i="3"/>
  <c r="GT57" i="3"/>
  <c r="GH57" i="3"/>
  <c r="FZ57" i="3"/>
  <c r="FR57" i="3"/>
  <c r="FN57" i="3"/>
  <c r="EX57" i="3"/>
  <c r="EL57" i="3"/>
  <c r="ED57" i="3"/>
  <c r="DN57" i="3"/>
  <c r="DF57" i="3"/>
  <c r="DT56" i="3"/>
  <c r="CH57" i="3"/>
  <c r="BZ57" i="3"/>
  <c r="BR57" i="3"/>
  <c r="AQ57" i="3"/>
  <c r="AI57" i="3"/>
  <c r="GO56" i="3"/>
  <c r="FY56" i="3"/>
  <c r="FU56" i="3"/>
  <c r="FM56" i="3"/>
  <c r="FE56" i="3"/>
  <c r="ES56" i="3"/>
  <c r="EK56" i="3"/>
  <c r="EC56" i="3"/>
  <c r="DU56" i="3"/>
  <c r="DI56" i="3"/>
  <c r="HA57" i="3"/>
  <c r="GO57" i="3"/>
  <c r="FY57" i="3"/>
  <c r="FQ57" i="3"/>
  <c r="FM57" i="3"/>
  <c r="FE57" i="3"/>
  <c r="FA57" i="3"/>
  <c r="EO57" i="3"/>
  <c r="EG57" i="3"/>
  <c r="DY57" i="3"/>
  <c r="DQ57" i="3"/>
  <c r="DI57" i="3"/>
  <c r="ER56" i="3"/>
  <c r="GL56" i="3"/>
  <c r="CN57" i="3"/>
  <c r="CJ57" i="3"/>
  <c r="CF57" i="3"/>
  <c r="BX57" i="3"/>
  <c r="BT57" i="3"/>
  <c r="BP57" i="3"/>
  <c r="BE57" i="3"/>
  <c r="BA57" i="3"/>
  <c r="AW57" i="3"/>
  <c r="AS57" i="3"/>
  <c r="AO57" i="3"/>
  <c r="AK57" i="3"/>
  <c r="AG57" i="3"/>
  <c r="AC57" i="3"/>
  <c r="HG56" i="3"/>
  <c r="HC56" i="3"/>
  <c r="GU56" i="3"/>
  <c r="GQ56" i="3"/>
  <c r="GM56" i="3"/>
  <c r="GI56" i="3"/>
  <c r="GE56" i="3"/>
  <c r="GA56" i="3"/>
  <c r="FW56" i="3"/>
  <c r="FS56" i="3"/>
  <c r="FK56" i="3"/>
  <c r="FG56" i="3"/>
  <c r="FC56" i="3"/>
  <c r="EU56" i="3"/>
  <c r="EQ56" i="3"/>
  <c r="EM56" i="3"/>
  <c r="EI56" i="3"/>
  <c r="EA56" i="3"/>
  <c r="DW56" i="3"/>
  <c r="DS56" i="3"/>
  <c r="DG56" i="3"/>
  <c r="HG57" i="3"/>
  <c r="HC57" i="3"/>
  <c r="GU57" i="3"/>
  <c r="GQ57" i="3"/>
  <c r="GM57" i="3"/>
  <c r="GI57" i="3"/>
  <c r="GE57" i="3"/>
  <c r="GA57" i="3"/>
  <c r="FW57" i="3"/>
  <c r="FS57" i="3"/>
  <c r="FK57" i="3"/>
  <c r="FG57" i="3"/>
  <c r="FC57" i="3"/>
  <c r="EY57" i="3"/>
  <c r="EU57" i="3"/>
  <c r="EQ57" i="3"/>
  <c r="EM57" i="3"/>
  <c r="EI57" i="3"/>
  <c r="EA57" i="3"/>
  <c r="DW57" i="3"/>
  <c r="DS57" i="3"/>
  <c r="DO57" i="3"/>
  <c r="DG57" i="3"/>
  <c r="C14" i="13"/>
  <c r="L56" i="3"/>
  <c r="K55" i="3"/>
  <c r="K57" i="3" s="1"/>
  <c r="G17" i="10" s="1"/>
  <c r="CP55" i="3"/>
  <c r="CW55" i="3"/>
  <c r="Y56" i="3"/>
  <c r="U56" i="3"/>
  <c r="J56" i="3"/>
  <c r="F56" i="3"/>
  <c r="CS56" i="3"/>
  <c r="DA56" i="3"/>
  <c r="C12" i="10"/>
  <c r="C7" i="10"/>
  <c r="C11" i="14"/>
  <c r="X56" i="3"/>
  <c r="M56" i="3"/>
  <c r="I56" i="3"/>
  <c r="CT56" i="3"/>
  <c r="CX56" i="3"/>
  <c r="DB56" i="3"/>
  <c r="C11" i="13"/>
  <c r="C10" i="14"/>
  <c r="C14" i="14"/>
  <c r="S56" i="3"/>
  <c r="CQ56" i="3"/>
  <c r="CU56" i="3"/>
  <c r="CY56" i="3"/>
  <c r="DC56" i="3"/>
  <c r="V56" i="3"/>
  <c r="R56" i="3"/>
  <c r="G56" i="3"/>
  <c r="CR56" i="3"/>
  <c r="CV56" i="3"/>
  <c r="CZ56" i="3"/>
  <c r="T206" i="3"/>
  <c r="T226" i="3" s="1"/>
  <c r="I37" i="10" s="1"/>
  <c r="Q203" i="3"/>
  <c r="Q223" i="3" s="1"/>
  <c r="Q196" i="3"/>
  <c r="Q216" i="3" s="1"/>
  <c r="H60" i="10" s="1"/>
  <c r="W194" i="3"/>
  <c r="W214" i="3" s="1"/>
  <c r="K207" i="3"/>
  <c r="K227" i="3" s="1"/>
  <c r="G38" i="10" s="1"/>
  <c r="T204" i="3"/>
  <c r="T224" i="3" s="1"/>
  <c r="I35" i="10" s="1"/>
  <c r="H204" i="3"/>
  <c r="H224" i="3" s="1"/>
  <c r="F35" i="10" s="1"/>
  <c r="T198" i="3"/>
  <c r="T218" i="3" s="1"/>
  <c r="I62" i="10" s="1"/>
  <c r="H209" i="3"/>
  <c r="H229" i="3" s="1"/>
  <c r="F41" i="10" s="1"/>
  <c r="W202" i="3"/>
  <c r="W222" i="3" s="1"/>
  <c r="J66" i="10" s="1"/>
  <c r="CW206" i="3"/>
  <c r="CW226" i="3" s="1"/>
  <c r="C38" i="14" s="1"/>
  <c r="K205" i="3"/>
  <c r="K225" i="3" s="1"/>
  <c r="G36" i="10" s="1"/>
  <c r="K195" i="3"/>
  <c r="K215" i="3" s="1"/>
  <c r="G59" i="10" s="1"/>
  <c r="E194" i="3"/>
  <c r="T194" i="3"/>
  <c r="T214" i="3" s="1"/>
  <c r="CW207" i="3"/>
  <c r="CW227" i="3" s="1"/>
  <c r="C39" i="14" s="1"/>
  <c r="Q207" i="3"/>
  <c r="W203" i="3"/>
  <c r="W223" i="3" s="1"/>
  <c r="Q201" i="3"/>
  <c r="Q221" i="3" s="1"/>
  <c r="K200" i="3"/>
  <c r="K220" i="3" s="1"/>
  <c r="G64" i="10" s="1"/>
  <c r="Q208" i="3"/>
  <c r="Q206" i="3"/>
  <c r="Q205" i="3"/>
  <c r="T203" i="3"/>
  <c r="T223" i="3" s="1"/>
  <c r="T199" i="3"/>
  <c r="T219" i="3" s="1"/>
  <c r="I63" i="10" s="1"/>
  <c r="Q197" i="3"/>
  <c r="Q217" i="3" s="1"/>
  <c r="H61" i="10" s="1"/>
  <c r="T195" i="3"/>
  <c r="T215" i="3" s="1"/>
  <c r="I59" i="10" s="1"/>
  <c r="CW204" i="3"/>
  <c r="CW224" i="3" s="1"/>
  <c r="C36" i="14" s="1"/>
  <c r="H206" i="3"/>
  <c r="H226" i="3" s="1"/>
  <c r="F37" i="10" s="1"/>
  <c r="W199" i="3"/>
  <c r="W219" i="3" s="1"/>
  <c r="J63" i="10" s="1"/>
  <c r="H195" i="3"/>
  <c r="W207" i="3"/>
  <c r="W227" i="3" s="1"/>
  <c r="J38" i="10" s="1"/>
  <c r="H207" i="3"/>
  <c r="H227" i="3" s="1"/>
  <c r="F38" i="10" s="1"/>
  <c r="W204" i="3"/>
  <c r="W224" i="3" s="1"/>
  <c r="J35" i="10" s="1"/>
  <c r="T202" i="3"/>
  <c r="T222" i="3" s="1"/>
  <c r="I66" i="10" s="1"/>
  <c r="T201" i="3"/>
  <c r="T221" i="3" s="1"/>
  <c r="I65" i="10" s="1"/>
  <c r="W200" i="3"/>
  <c r="W220" i="3" s="1"/>
  <c r="J64" i="10" s="1"/>
  <c r="H200" i="3"/>
  <c r="T197" i="3"/>
  <c r="T217" i="3" s="1"/>
  <c r="I61" i="10" s="1"/>
  <c r="W196" i="3"/>
  <c r="W216" i="3" s="1"/>
  <c r="J60" i="10" s="1"/>
  <c r="T196" i="3"/>
  <c r="T216" i="3" s="1"/>
  <c r="I60" i="10" s="1"/>
  <c r="H196" i="3"/>
  <c r="CW203" i="3"/>
  <c r="CW223" i="3" s="1"/>
  <c r="C35" i="14" s="1"/>
  <c r="T205" i="3"/>
  <c r="T225" i="3" s="1"/>
  <c r="I36" i="10" s="1"/>
  <c r="Q204" i="3"/>
  <c r="W209" i="3"/>
  <c r="K208" i="3"/>
  <c r="H208" i="3"/>
  <c r="W206" i="3"/>
  <c r="W226" i="3" s="1"/>
  <c r="J37" i="10" s="1"/>
  <c r="W205" i="3"/>
  <c r="W225" i="3" s="1"/>
  <c r="J36" i="10" s="1"/>
  <c r="H205" i="3"/>
  <c r="H225" i="3" s="1"/>
  <c r="F36" i="10" s="1"/>
  <c r="H202" i="3"/>
  <c r="H201" i="3"/>
  <c r="H199" i="3"/>
  <c r="W198" i="3"/>
  <c r="W218" i="3" s="1"/>
  <c r="J62" i="10" s="1"/>
  <c r="H197" i="3"/>
  <c r="W195" i="3"/>
  <c r="W215" i="3" s="1"/>
  <c r="J59" i="10" s="1"/>
  <c r="CP208" i="3"/>
  <c r="CP228" i="3" s="1"/>
  <c r="CP206" i="3"/>
  <c r="CP226" i="3" s="1"/>
  <c r="CW196" i="3"/>
  <c r="CW216" i="3" s="1"/>
  <c r="C61" i="14" s="1"/>
  <c r="H203" i="3"/>
  <c r="H223" i="3" s="1"/>
  <c r="K199" i="3"/>
  <c r="K219" i="3" s="1"/>
  <c r="G63" i="10" s="1"/>
  <c r="H198" i="3"/>
  <c r="K203" i="3"/>
  <c r="K223" i="3" s="1"/>
  <c r="Q198" i="3"/>
  <c r="Q218" i="3" s="1"/>
  <c r="H62" i="10" s="1"/>
  <c r="K196" i="3"/>
  <c r="K216" i="3" s="1"/>
  <c r="G60" i="10" s="1"/>
  <c r="CW200" i="3"/>
  <c r="CW220" i="3" s="1"/>
  <c r="C65" i="14" s="1"/>
  <c r="CP205" i="3"/>
  <c r="CP225" i="3" s="1"/>
  <c r="CP203" i="3"/>
  <c r="CP223" i="3" s="1"/>
  <c r="C35" i="13" s="1"/>
  <c r="GP203" i="3"/>
  <c r="GP223" i="3" s="1"/>
  <c r="N35" i="12" s="1"/>
  <c r="AM205" i="3"/>
  <c r="AM196" i="3"/>
  <c r="DV207" i="3"/>
  <c r="EE205" i="3"/>
  <c r="BU194" i="3"/>
  <c r="BU214" i="3" s="1"/>
  <c r="EE208" i="3"/>
  <c r="GP207" i="3"/>
  <c r="GP227" i="3" s="1"/>
  <c r="N39" i="12" s="1"/>
  <c r="DM200" i="3"/>
  <c r="EE194" i="3"/>
  <c r="EE214" i="3" s="1"/>
  <c r="BU208" i="3"/>
  <c r="BU206" i="3"/>
  <c r="BN206" i="3"/>
  <c r="AZ206" i="3"/>
  <c r="CI205" i="3"/>
  <c r="CB205" i="3"/>
  <c r="CB225" i="3" s="1"/>
  <c r="BU205" i="3"/>
  <c r="B160" i="3"/>
  <c r="B156" i="3"/>
  <c r="B152" i="3"/>
  <c r="B163" i="3"/>
  <c r="B159" i="3"/>
  <c r="B155" i="3"/>
  <c r="GG209" i="3"/>
  <c r="FO209" i="3"/>
  <c r="DV208" i="3"/>
  <c r="GY205" i="3"/>
  <c r="GY225" i="3" s="1"/>
  <c r="O37" i="12" s="1"/>
  <c r="GP205" i="3"/>
  <c r="GP225" i="3" s="1"/>
  <c r="N37" i="12" s="1"/>
  <c r="FO205" i="3"/>
  <c r="FO225" i="3" s="1"/>
  <c r="K37" i="12" s="1"/>
  <c r="DV205" i="3"/>
  <c r="B161" i="3"/>
  <c r="FO201" i="3"/>
  <c r="FO221" i="3" s="1"/>
  <c r="K66" i="12" s="1"/>
  <c r="DD201" i="3"/>
  <c r="DD221" i="3" s="1"/>
  <c r="B157" i="3"/>
  <c r="GY198" i="3"/>
  <c r="GP198" i="3"/>
  <c r="GP218" i="3" s="1"/>
  <c r="N63" i="12" s="1"/>
  <c r="FO197" i="3"/>
  <c r="FO217" i="3" s="1"/>
  <c r="K62" i="12" s="1"/>
  <c r="B154" i="3"/>
  <c r="GG194" i="3"/>
  <c r="GG214" i="3" s="1"/>
  <c r="FO202" i="3"/>
  <c r="FO222" i="3" s="1"/>
  <c r="K67" i="12" s="1"/>
  <c r="FO198" i="3"/>
  <c r="FO218" i="3" s="1"/>
  <c r="K63" i="12" s="1"/>
  <c r="DM194" i="3"/>
  <c r="DM214" i="3" s="1"/>
  <c r="AM194" i="3"/>
  <c r="BN209" i="3"/>
  <c r="AM209" i="3"/>
  <c r="CI208" i="3"/>
  <c r="AM208" i="3"/>
  <c r="AM204" i="3"/>
  <c r="AM203" i="3"/>
  <c r="AM223" i="3" s="1"/>
  <c r="AM202" i="3"/>
  <c r="AM200" i="3"/>
  <c r="AM199" i="3"/>
  <c r="CI198" i="3"/>
  <c r="CI218" i="3" s="1"/>
  <c r="AM198" i="3"/>
  <c r="AM197" i="3"/>
  <c r="AM195" i="3"/>
  <c r="GY208" i="3"/>
  <c r="GG208" i="3"/>
  <c r="FX208" i="3"/>
  <c r="GG207" i="3"/>
  <c r="GG227" i="3" s="1"/>
  <c r="M39" i="12" s="1"/>
  <c r="FX207" i="3"/>
  <c r="FX227" i="3" s="1"/>
  <c r="L39" i="12" s="1"/>
  <c r="DM207" i="3"/>
  <c r="EW206" i="3"/>
  <c r="DV203" i="3"/>
  <c r="DM203" i="3"/>
  <c r="DM223" i="3" s="1"/>
  <c r="E35" i="12" s="1"/>
  <c r="GG200" i="3"/>
  <c r="GG220" i="3" s="1"/>
  <c r="M65" i="12" s="1"/>
  <c r="EW199" i="3"/>
  <c r="DV199" i="3"/>
  <c r="DM199" i="3"/>
  <c r="GG196" i="3"/>
  <c r="GG216" i="3" s="1"/>
  <c r="M61" i="12" s="1"/>
  <c r="DV195" i="3"/>
  <c r="DM195" i="3"/>
  <c r="DM215" i="3" s="1"/>
  <c r="E60" i="12" s="1"/>
  <c r="EN194" i="3"/>
  <c r="EN214" i="3" s="1"/>
  <c r="DD194" i="3"/>
  <c r="DD214" i="3" s="1"/>
  <c r="GY209" i="3"/>
  <c r="EE209" i="3"/>
  <c r="CB207" i="3"/>
  <c r="CB227" i="3" s="1"/>
  <c r="BN203" i="3"/>
  <c r="BN223" i="3" s="1"/>
  <c r="AA203" i="3"/>
  <c r="AA223" i="3" s="1"/>
  <c r="BN202" i="3"/>
  <c r="AZ202" i="3"/>
  <c r="AA202" i="3"/>
  <c r="BN199" i="3"/>
  <c r="BN198" i="3"/>
  <c r="AZ198" i="3"/>
  <c r="BN195" i="3"/>
  <c r="DD208" i="3"/>
  <c r="DD228" i="3" s="1"/>
  <c r="EE207" i="3"/>
  <c r="EE206" i="3"/>
  <c r="EE204" i="3"/>
  <c r="DM204" i="3"/>
  <c r="EE202" i="3"/>
  <c r="EE201" i="3"/>
  <c r="EE200" i="3"/>
  <c r="EE199" i="3"/>
  <c r="EE198" i="3"/>
  <c r="EN197" i="3"/>
  <c r="EE197" i="3"/>
  <c r="EE196" i="3"/>
  <c r="DM196" i="3"/>
  <c r="EE195" i="3"/>
  <c r="AZ209" i="3"/>
  <c r="FF207" i="3"/>
  <c r="EE203" i="3"/>
  <c r="AZ208" i="3"/>
  <c r="BU207" i="3"/>
  <c r="CB204" i="3"/>
  <c r="CB224" i="3" s="1"/>
  <c r="BU204" i="3"/>
  <c r="CB201" i="3"/>
  <c r="CB221" i="3" s="1"/>
  <c r="H64" i="1" s="1"/>
  <c r="CI197" i="3"/>
  <c r="CI217" i="3" s="1"/>
  <c r="B167" i="3"/>
  <c r="GP206" i="3"/>
  <c r="GP226" i="3" s="1"/>
  <c r="N38" i="12" s="1"/>
  <c r="GG206" i="3"/>
  <c r="GG226" i="3" s="1"/>
  <c r="M38" i="12" s="1"/>
  <c r="DV206" i="3"/>
  <c r="FF204" i="3"/>
  <c r="DV204" i="3"/>
  <c r="FF202" i="3"/>
  <c r="DV202" i="3"/>
  <c r="FF198" i="3"/>
  <c r="GP195" i="3"/>
  <c r="BU55" i="3"/>
  <c r="FO55" i="3"/>
  <c r="FQ56" i="3"/>
  <c r="EG56" i="3"/>
  <c r="EE55" i="3"/>
  <c r="DD55" i="3"/>
  <c r="DE56" i="3"/>
  <c r="AA55" i="3"/>
  <c r="AA58" i="3" s="1"/>
  <c r="EY56" i="3"/>
  <c r="EW55" i="3"/>
  <c r="DM55" i="3"/>
  <c r="DO56" i="3"/>
  <c r="C14" i="1"/>
  <c r="C7" i="1"/>
  <c r="C11" i="7"/>
  <c r="C7" i="7"/>
  <c r="EN55" i="3"/>
  <c r="EO56" i="3"/>
  <c r="AE56" i="3"/>
  <c r="AI56" i="3"/>
  <c r="AQ56" i="3"/>
  <c r="AU56" i="3"/>
  <c r="BC56" i="3"/>
  <c r="BR56" i="3"/>
  <c r="BV56" i="3"/>
  <c r="BZ56" i="3"/>
  <c r="CD56" i="3"/>
  <c r="CH56" i="3"/>
  <c r="CL56" i="3"/>
  <c r="C12" i="1"/>
  <c r="C11" i="8"/>
  <c r="C12" i="7"/>
  <c r="C10" i="8"/>
  <c r="GG55" i="3"/>
  <c r="AB56" i="3"/>
  <c r="AF56" i="3"/>
  <c r="AJ56" i="3"/>
  <c r="C10" i="7"/>
  <c r="CI55" i="3"/>
  <c r="AZ55" i="3"/>
  <c r="C14" i="12"/>
  <c r="C11" i="12"/>
  <c r="C10" i="12"/>
  <c r="C10" i="1"/>
  <c r="AM55" i="3"/>
  <c r="AM58" i="3" s="1"/>
  <c r="CB55" i="3"/>
  <c r="DV55" i="3"/>
  <c r="DX56" i="3"/>
  <c r="FF55" i="3"/>
  <c r="FX55" i="3"/>
  <c r="GP55" i="3"/>
  <c r="GR56" i="3"/>
  <c r="C14" i="7"/>
  <c r="C12" i="12"/>
  <c r="AD56" i="3"/>
  <c r="AH56" i="3"/>
  <c r="FH56" i="3"/>
  <c r="C12" i="8"/>
  <c r="AC56" i="3"/>
  <c r="AG56" i="3"/>
  <c r="AK56" i="3"/>
  <c r="AO56" i="3"/>
  <c r="AS56" i="3"/>
  <c r="AW56" i="3"/>
  <c r="BA56" i="3"/>
  <c r="BE56" i="3"/>
  <c r="BP56" i="3"/>
  <c r="BT56" i="3"/>
  <c r="BX56" i="3"/>
  <c r="CF56" i="3"/>
  <c r="CJ56" i="3"/>
  <c r="CN56" i="3"/>
  <c r="AN56" i="3"/>
  <c r="AR56" i="3"/>
  <c r="BD56" i="3"/>
  <c r="BO56" i="3"/>
  <c r="BS56" i="3"/>
  <c r="BW56" i="3"/>
  <c r="CA56" i="3"/>
  <c r="CE56" i="3"/>
  <c r="CM56" i="3"/>
  <c r="AL56" i="3"/>
  <c r="AP56" i="3"/>
  <c r="AT56" i="3"/>
  <c r="AX56" i="3"/>
  <c r="BB56" i="3"/>
  <c r="BF56" i="3"/>
  <c r="BQ56" i="3"/>
  <c r="BY56" i="3"/>
  <c r="CC56" i="3"/>
  <c r="CG56" i="3"/>
  <c r="CK56" i="3"/>
  <c r="CO56" i="3"/>
  <c r="AM207" i="3"/>
  <c r="AM206" i="3"/>
  <c r="AV56" i="3"/>
  <c r="AM201" i="3"/>
  <c r="AA206" i="3"/>
  <c r="AA226" i="3" s="1"/>
  <c r="D36" i="8" s="1"/>
  <c r="AA198" i="3"/>
  <c r="AA195" i="3"/>
  <c r="EN209" i="3"/>
  <c r="EN207" i="3"/>
  <c r="FF206" i="3"/>
  <c r="CI202" i="3"/>
  <c r="CI222" i="3" s="1"/>
  <c r="I65" i="1" s="1"/>
  <c r="EN201" i="3"/>
  <c r="Q200" i="3"/>
  <c r="Q220" i="3" s="1"/>
  <c r="H64" i="10" s="1"/>
  <c r="FO199" i="3"/>
  <c r="FO219" i="3" s="1"/>
  <c r="K64" i="12" s="1"/>
  <c r="AA199" i="3"/>
  <c r="AA219" i="3" s="1"/>
  <c r="D62" i="8" s="1"/>
  <c r="DD197" i="3"/>
  <c r="DD217" i="3" s="1"/>
  <c r="CB209" i="3"/>
  <c r="CB229" i="3" s="1"/>
  <c r="H40" i="1" s="1"/>
  <c r="CP202" i="3"/>
  <c r="CP222" i="3" s="1"/>
  <c r="EN200" i="3"/>
  <c r="DV200" i="3"/>
  <c r="CB200" i="3"/>
  <c r="CB220" i="3" s="1"/>
  <c r="H63" i="1" s="1"/>
  <c r="GP199" i="3"/>
  <c r="GP219" i="3" s="1"/>
  <c r="N64" i="12" s="1"/>
  <c r="GG199" i="3"/>
  <c r="GG219" i="3" s="1"/>
  <c r="M64" i="12" s="1"/>
  <c r="GG197" i="3"/>
  <c r="GG217" i="3" s="1"/>
  <c r="M62" i="12" s="1"/>
  <c r="CI196" i="3"/>
  <c r="CI216" i="3" s="1"/>
  <c r="FF209" i="3"/>
  <c r="DD209" i="3"/>
  <c r="DD229" i="3" s="1"/>
  <c r="CP209" i="3"/>
  <c r="CP229" i="3" s="1"/>
  <c r="FO208" i="3"/>
  <c r="EN208" i="3"/>
  <c r="AA208" i="3"/>
  <c r="AA228" i="3" s="1"/>
  <c r="D39" i="8" s="1"/>
  <c r="EW207" i="3"/>
  <c r="DD207" i="3"/>
  <c r="DD227" i="3" s="1"/>
  <c r="EN206" i="3"/>
  <c r="FX205" i="3"/>
  <c r="FX225" i="3" s="1"/>
  <c r="L37" i="12" s="1"/>
  <c r="GY204" i="3"/>
  <c r="GY224" i="3" s="1"/>
  <c r="O36" i="12" s="1"/>
  <c r="EN204" i="3"/>
  <c r="GY201" i="3"/>
  <c r="CW199" i="3"/>
  <c r="CW219" i="3" s="1"/>
  <c r="C64" i="14" s="1"/>
  <c r="CP199" i="3"/>
  <c r="CP219" i="3" s="1"/>
  <c r="BU199" i="3"/>
  <c r="BU219" i="3" s="1"/>
  <c r="G62" i="1" s="1"/>
  <c r="Q199" i="3"/>
  <c r="Q219" i="3" s="1"/>
  <c r="H63" i="10" s="1"/>
  <c r="CW197" i="3"/>
  <c r="CW217" i="3" s="1"/>
  <c r="C62" i="14" s="1"/>
  <c r="CB197" i="3"/>
  <c r="CB217" i="3" s="1"/>
  <c r="BN197" i="3"/>
  <c r="GY196" i="3"/>
  <c r="EW195" i="3"/>
  <c r="EN195" i="3"/>
  <c r="FX204" i="3"/>
  <c r="FX224" i="3" s="1"/>
  <c r="L36" i="12" s="1"/>
  <c r="FO204" i="3"/>
  <c r="FO224" i="3" s="1"/>
  <c r="K36" i="12" s="1"/>
  <c r="EW203" i="3"/>
  <c r="EN203" i="3"/>
  <c r="BU202" i="3"/>
  <c r="BU222" i="3" s="1"/>
  <c r="G65" i="1" s="1"/>
  <c r="K202" i="3"/>
  <c r="K222" i="3" s="1"/>
  <c r="G66" i="10" s="1"/>
  <c r="DM201" i="3"/>
  <c r="DM221" i="3" s="1"/>
  <c r="E66" i="12" s="1"/>
  <c r="BN200" i="3"/>
  <c r="DD199" i="3"/>
  <c r="DD219" i="3" s="1"/>
  <c r="FX197" i="3"/>
  <c r="DV209" i="3"/>
  <c r="AA207" i="3"/>
  <c r="AA227" i="3" s="1"/>
  <c r="D37" i="8" s="1"/>
  <c r="AA205" i="3"/>
  <c r="AA225" i="3" s="1"/>
  <c r="D35" i="8" s="1"/>
  <c r="GY202" i="3"/>
  <c r="FX202" i="3"/>
  <c r="BU200" i="3"/>
  <c r="BU220" i="3" s="1"/>
  <c r="G63" i="1" s="1"/>
  <c r="AA200" i="3"/>
  <c r="AA220" i="3" s="1"/>
  <c r="D63" i="8" s="1"/>
  <c r="GP209" i="3"/>
  <c r="FX209" i="3"/>
  <c r="CW209" i="3"/>
  <c r="CW229" i="3" s="1"/>
  <c r="CI209" i="3"/>
  <c r="EW208" i="3"/>
  <c r="GY207" i="3"/>
  <c r="GY227" i="3" s="1"/>
  <c r="O39" i="12" s="1"/>
  <c r="CI207" i="3"/>
  <c r="DD206" i="3"/>
  <c r="DD226" i="3" s="1"/>
  <c r="DM205" i="3"/>
  <c r="DM225" i="3" s="1"/>
  <c r="E37" i="12" s="1"/>
  <c r="CI204" i="3"/>
  <c r="GP202" i="3"/>
  <c r="GP222" i="3" s="1"/>
  <c r="GG202" i="3"/>
  <c r="GG222" i="3" s="1"/>
  <c r="M67" i="12" s="1"/>
  <c r="AZ201" i="3"/>
  <c r="K201" i="3"/>
  <c r="K221" i="3" s="1"/>
  <c r="G65" i="10" s="1"/>
  <c r="EW200" i="3"/>
  <c r="DV198" i="3"/>
  <c r="DM198" i="3"/>
  <c r="DM218" i="3" s="1"/>
  <c r="E63" i="12" s="1"/>
  <c r="W197" i="3"/>
  <c r="W217" i="3" s="1"/>
  <c r="J61" i="10" s="1"/>
  <c r="FF196" i="3"/>
  <c r="DM209" i="3"/>
  <c r="DM229" i="3" s="1"/>
  <c r="E42" i="12" s="1"/>
  <c r="GP208" i="3"/>
  <c r="DM208" i="3"/>
  <c r="DM228" i="3" s="1"/>
  <c r="E41" i="12" s="1"/>
  <c r="BN208" i="3"/>
  <c r="FO207" i="3"/>
  <c r="FO227" i="3" s="1"/>
  <c r="K39" i="12" s="1"/>
  <c r="BN207" i="3"/>
  <c r="FX206" i="3"/>
  <c r="FX226" i="3" s="1"/>
  <c r="L38" i="12" s="1"/>
  <c r="FF205" i="3"/>
  <c r="GP204" i="3"/>
  <c r="GP224" i="3" s="1"/>
  <c r="AA204" i="3"/>
  <c r="AA224" i="3" s="1"/>
  <c r="D34" i="8" s="1"/>
  <c r="GG203" i="3"/>
  <c r="GG223" i="3" s="1"/>
  <c r="M35" i="12" s="1"/>
  <c r="DD203" i="3"/>
  <c r="DD223" i="3" s="1"/>
  <c r="DM202" i="3"/>
  <c r="DM222" i="3" s="1"/>
  <c r="E67" i="12" s="1"/>
  <c r="GG201" i="3"/>
  <c r="GG221" i="3" s="1"/>
  <c r="M66" i="12" s="1"/>
  <c r="CI201" i="3"/>
  <c r="CI221" i="3" s="1"/>
  <c r="I64" i="1" s="1"/>
  <c r="GY200" i="3"/>
  <c r="GG198" i="3"/>
  <c r="GG218" i="3" s="1"/>
  <c r="M63" i="12" s="1"/>
  <c r="CP198" i="3"/>
  <c r="CP218" i="3" s="1"/>
  <c r="DM197" i="3"/>
  <c r="DM217" i="3" s="1"/>
  <c r="E62" i="12" s="1"/>
  <c r="AZ197" i="3"/>
  <c r="K197" i="3"/>
  <c r="K217" i="3" s="1"/>
  <c r="G61" i="10" s="1"/>
  <c r="EW196" i="3"/>
  <c r="CB196" i="3"/>
  <c r="CB216" i="3" s="1"/>
  <c r="BU196" i="3"/>
  <c r="BU216" i="3" s="1"/>
  <c r="AA196" i="3"/>
  <c r="AA216" i="3" s="1"/>
  <c r="D59" i="8" s="1"/>
  <c r="GG195" i="3"/>
  <c r="GG215" i="3" s="1"/>
  <c r="M60" i="12" s="1"/>
  <c r="DD195" i="3"/>
  <c r="DD215" i="3" s="1"/>
  <c r="BU209" i="3"/>
  <c r="AA209" i="3"/>
  <c r="AA229" i="3" s="1"/>
  <c r="D40" i="8" s="1"/>
  <c r="CW208" i="3"/>
  <c r="CW228" i="3" s="1"/>
  <c r="CB208" i="3"/>
  <c r="W208" i="3"/>
  <c r="CP207" i="3"/>
  <c r="CP227" i="3" s="1"/>
  <c r="FO206" i="3"/>
  <c r="FO226" i="3" s="1"/>
  <c r="K38" i="12" s="1"/>
  <c r="DM206" i="3"/>
  <c r="DM226" i="3" s="1"/>
  <c r="E38" i="12" s="1"/>
  <c r="CI206" i="3"/>
  <c r="GG205" i="3"/>
  <c r="GG225" i="3" s="1"/>
  <c r="M37" i="12" s="1"/>
  <c r="EN205" i="3"/>
  <c r="CW205" i="3"/>
  <c r="CW225" i="3" s="1"/>
  <c r="C37" i="14" s="1"/>
  <c r="BN204" i="3"/>
  <c r="FO203" i="3"/>
  <c r="FO223" i="3" s="1"/>
  <c r="K35" i="12" s="1"/>
  <c r="BU203" i="3"/>
  <c r="BU223" i="3" s="1"/>
  <c r="FX201" i="3"/>
  <c r="CW201" i="3"/>
  <c r="CW221" i="3" s="1"/>
  <c r="C66" i="14" s="1"/>
  <c r="BN201" i="3"/>
  <c r="W201" i="3"/>
  <c r="W221" i="3" s="1"/>
  <c r="J65" i="10" s="1"/>
  <c r="FF200" i="3"/>
  <c r="CI200" i="3"/>
  <c r="CI220" i="3" s="1"/>
  <c r="I63" i="1" s="1"/>
  <c r="EN199" i="3"/>
  <c r="FX198" i="3"/>
  <c r="BU198" i="3"/>
  <c r="BU218" i="3" s="1"/>
  <c r="K198" i="3"/>
  <c r="K218" i="3" s="1"/>
  <c r="G62" i="10" s="1"/>
  <c r="GY197" i="3"/>
  <c r="EN196" i="3"/>
  <c r="DV196" i="3"/>
  <c r="BN196" i="3"/>
  <c r="FO195" i="3"/>
  <c r="FO215" i="3" s="1"/>
  <c r="K60" i="12" s="1"/>
  <c r="CW195" i="3"/>
  <c r="CW215" i="3" s="1"/>
  <c r="C60" i="14" s="1"/>
  <c r="CP195" i="3"/>
  <c r="CP215" i="3" s="1"/>
  <c r="BU195" i="3"/>
  <c r="BU215" i="3" s="1"/>
  <c r="Q195" i="3"/>
  <c r="Q215" i="3" s="1"/>
  <c r="H59" i="10" s="1"/>
  <c r="EW209" i="3"/>
  <c r="FF208" i="3"/>
  <c r="AZ207" i="3"/>
  <c r="T207" i="3"/>
  <c r="T227" i="3" s="1"/>
  <c r="I38" i="10" s="1"/>
  <c r="GY206" i="3"/>
  <c r="GY226" i="3" s="1"/>
  <c r="O38" i="12" s="1"/>
  <c r="CB206" i="3"/>
  <c r="CB226" i="3" s="1"/>
  <c r="EW205" i="3"/>
  <c r="DD205" i="3"/>
  <c r="DD225" i="3" s="1"/>
  <c r="AZ205" i="3"/>
  <c r="GG204" i="3"/>
  <c r="GG224" i="3" s="1"/>
  <c r="M36" i="12" s="1"/>
  <c r="EW204" i="3"/>
  <c r="DD204" i="3"/>
  <c r="DD224" i="3" s="1"/>
  <c r="FF203" i="3"/>
  <c r="CI203" i="3"/>
  <c r="CI223" i="3" s="1"/>
  <c r="CB202" i="3"/>
  <c r="CB222" i="3" s="1"/>
  <c r="H65" i="1" s="1"/>
  <c r="FF201" i="3"/>
  <c r="FX200" i="3"/>
  <c r="DD200" i="3"/>
  <c r="DD220" i="3" s="1"/>
  <c r="FF199" i="3"/>
  <c r="CI199" i="3"/>
  <c r="CI219" i="3" s="1"/>
  <c r="I62" i="1" s="1"/>
  <c r="CB198" i="3"/>
  <c r="CB218" i="3" s="1"/>
  <c r="FF197" i="3"/>
  <c r="FX196" i="3"/>
  <c r="DD196" i="3"/>
  <c r="DD216" i="3" s="1"/>
  <c r="FF195" i="3"/>
  <c r="CI195" i="3"/>
  <c r="CI215" i="3" s="1"/>
  <c r="BN205" i="3"/>
  <c r="AZ204" i="3"/>
  <c r="GY203" i="3"/>
  <c r="GY223" i="3" s="1"/>
  <c r="O35" i="12" s="1"/>
  <c r="CB203" i="3"/>
  <c r="CB223" i="3" s="1"/>
  <c r="EW202" i="3"/>
  <c r="DD202" i="3"/>
  <c r="DD222" i="3" s="1"/>
  <c r="EW201" i="3"/>
  <c r="CP201" i="3"/>
  <c r="CP221" i="3" s="1"/>
  <c r="AA201" i="3"/>
  <c r="AA221" i="3" s="1"/>
  <c r="D64" i="8" s="1"/>
  <c r="GP200" i="3"/>
  <c r="GP220" i="3" s="1"/>
  <c r="N65" i="12" s="1"/>
  <c r="AZ200" i="3"/>
  <c r="GY199" i="3"/>
  <c r="CB199" i="3"/>
  <c r="CB219" i="3" s="1"/>
  <c r="H62" i="1" s="1"/>
  <c r="EW198" i="3"/>
  <c r="DD198" i="3"/>
  <c r="DD218" i="3" s="1"/>
  <c r="EW197" i="3"/>
  <c r="CP197" i="3"/>
  <c r="CP217" i="3" s="1"/>
  <c r="AA197" i="3"/>
  <c r="AA217" i="3" s="1"/>
  <c r="D60" i="8" s="1"/>
  <c r="GP196" i="3"/>
  <c r="GP216" i="3" s="1"/>
  <c r="N61" i="12" s="1"/>
  <c r="AZ196" i="3"/>
  <c r="GY195" i="3"/>
  <c r="CB195" i="3"/>
  <c r="CB215" i="3" s="1"/>
  <c r="CP204" i="3"/>
  <c r="CP224" i="3" s="1"/>
  <c r="FX203" i="3"/>
  <c r="FX223" i="3" s="1"/>
  <c r="L35" i="12" s="1"/>
  <c r="AZ203" i="3"/>
  <c r="EN202" i="3"/>
  <c r="CW202" i="3"/>
  <c r="CW222" i="3" s="1"/>
  <c r="C67" i="14" s="1"/>
  <c r="GP201" i="3"/>
  <c r="GP221" i="3" s="1"/>
  <c r="N66" i="12" s="1"/>
  <c r="DV201" i="3"/>
  <c r="BU201" i="3"/>
  <c r="BU221" i="3" s="1"/>
  <c r="G64" i="1" s="1"/>
  <c r="FO200" i="3"/>
  <c r="FO220" i="3" s="1"/>
  <c r="K65" i="12" s="1"/>
  <c r="CP200" i="3"/>
  <c r="CP220" i="3" s="1"/>
  <c r="FX199" i="3"/>
  <c r="AZ199" i="3"/>
  <c r="EN198" i="3"/>
  <c r="CW198" i="3"/>
  <c r="CW218" i="3" s="1"/>
  <c r="C63" i="14" s="1"/>
  <c r="GP197" i="3"/>
  <c r="GP217" i="3" s="1"/>
  <c r="N62" i="12" s="1"/>
  <c r="DV197" i="3"/>
  <c r="BU197" i="3"/>
  <c r="BU217" i="3" s="1"/>
  <c r="FO196" i="3"/>
  <c r="FO216" i="3" s="1"/>
  <c r="K61" i="12" s="1"/>
  <c r="CP196" i="3"/>
  <c r="CP216" i="3" s="1"/>
  <c r="FX195" i="3"/>
  <c r="AZ195" i="3"/>
  <c r="H194" i="3"/>
  <c r="Q194" i="3"/>
  <c r="Q214" i="3" s="1"/>
  <c r="AA194" i="3"/>
  <c r="AA214" i="3" s="1"/>
  <c r="CP194" i="3"/>
  <c r="CP214" i="3" s="1"/>
  <c r="EW194" i="3"/>
  <c r="EW214" i="3" s="1"/>
  <c r="FF194" i="3"/>
  <c r="FF214" i="3" s="1"/>
  <c r="GP194" i="3"/>
  <c r="GP214" i="3" s="1"/>
  <c r="CI194" i="3"/>
  <c r="CI214" i="3" s="1"/>
  <c r="BN194" i="3"/>
  <c r="BN214" i="3" s="1"/>
  <c r="GY194" i="3"/>
  <c r="GY214" i="3" s="1"/>
  <c r="FO194" i="3"/>
  <c r="FO214" i="3" s="1"/>
  <c r="DV194" i="3"/>
  <c r="DV214" i="3" s="1"/>
  <c r="CB194" i="3"/>
  <c r="CB214" i="3" s="1"/>
  <c r="FX194" i="3"/>
  <c r="FX214" i="3" s="1"/>
  <c r="AZ194" i="3"/>
  <c r="CW194" i="3"/>
  <c r="CW214" i="3" s="1"/>
  <c r="GY55" i="3"/>
  <c r="HA56" i="3"/>
  <c r="B47" i="3"/>
  <c r="C7" i="19" s="1"/>
  <c r="D40" i="23" s="1"/>
  <c r="I41" i="23" s="1"/>
  <c r="B158" i="3"/>
  <c r="B166" i="3"/>
  <c r="B162" i="3"/>
  <c r="B165" i="3"/>
  <c r="B164" i="3"/>
  <c r="K56" i="3" l="1"/>
  <c r="G13" i="10" s="1"/>
  <c r="H58" i="1"/>
  <c r="H34" i="1"/>
  <c r="G58" i="1"/>
  <c r="G34" i="1"/>
  <c r="H60" i="1"/>
  <c r="H36" i="1"/>
  <c r="H59" i="1"/>
  <c r="H35" i="1"/>
  <c r="H61" i="1"/>
  <c r="H37" i="1"/>
  <c r="D196" i="3"/>
  <c r="C196" i="3" s="1"/>
  <c r="D200" i="3"/>
  <c r="C200" i="3" s="1"/>
  <c r="D204" i="3"/>
  <c r="C204" i="3" s="1"/>
  <c r="D208" i="3"/>
  <c r="C208" i="3" s="1"/>
  <c r="D195" i="3"/>
  <c r="C195" i="3" s="1"/>
  <c r="D197" i="3"/>
  <c r="C197" i="3" s="1"/>
  <c r="D201" i="3"/>
  <c r="C201" i="3" s="1"/>
  <c r="D205" i="3"/>
  <c r="C205" i="3" s="1"/>
  <c r="D209" i="3"/>
  <c r="C209" i="3" s="1"/>
  <c r="D198" i="3"/>
  <c r="C198" i="3" s="1"/>
  <c r="C218" i="3" s="1"/>
  <c r="D202" i="3"/>
  <c r="C202" i="3" s="1"/>
  <c r="E226" i="3"/>
  <c r="E37" i="10" s="1"/>
  <c r="D206" i="3"/>
  <c r="C206" i="3" s="1"/>
  <c r="D194" i="3"/>
  <c r="C194" i="3" s="1"/>
  <c r="D199" i="3"/>
  <c r="C199" i="3" s="1"/>
  <c r="D203" i="3"/>
  <c r="C203" i="3" s="1"/>
  <c r="D207" i="3"/>
  <c r="C207" i="3" s="1"/>
  <c r="E16" i="20"/>
  <c r="K16" i="20" s="1"/>
  <c r="E12" i="23"/>
  <c r="K12" i="23" s="1"/>
  <c r="E57" i="3"/>
  <c r="E17" i="10" s="1"/>
  <c r="D55" i="3"/>
  <c r="C55" i="3" s="1"/>
  <c r="E17" i="20"/>
  <c r="K17" i="20" s="1"/>
  <c r="E13" i="23"/>
  <c r="K13" i="23" s="1"/>
  <c r="E9" i="20"/>
  <c r="K9" i="20" s="1"/>
  <c r="E9" i="23"/>
  <c r="K9" i="23" s="1"/>
  <c r="G35" i="1"/>
  <c r="G59" i="1"/>
  <c r="F41" i="23"/>
  <c r="E8" i="20"/>
  <c r="K8" i="20" s="1"/>
  <c r="E8" i="23"/>
  <c r="K8" i="23" s="1"/>
  <c r="E14" i="20"/>
  <c r="K14" i="20" s="1"/>
  <c r="E10" i="23"/>
  <c r="K10" i="23" s="1"/>
  <c r="E15" i="20"/>
  <c r="K15" i="20" s="1"/>
  <c r="E11" i="23"/>
  <c r="K11" i="23" s="1"/>
  <c r="G41" i="23"/>
  <c r="K41" i="23"/>
  <c r="D41" i="23"/>
  <c r="J41" i="23"/>
  <c r="E7" i="20"/>
  <c r="K7" i="20" s="1"/>
  <c r="E7" i="23"/>
  <c r="K7" i="23" s="1"/>
  <c r="H41" i="23"/>
  <c r="E41" i="23"/>
  <c r="C59" i="14"/>
  <c r="C34" i="14"/>
  <c r="C59" i="13"/>
  <c r="C34" i="13"/>
  <c r="I38" i="19"/>
  <c r="C36" i="13"/>
  <c r="J44" i="19"/>
  <c r="C42" i="14"/>
  <c r="I66" i="19"/>
  <c r="C64" i="13"/>
  <c r="I44" i="19"/>
  <c r="C42" i="13"/>
  <c r="I43" i="19"/>
  <c r="C41" i="13"/>
  <c r="I34" i="10"/>
  <c r="I58" i="10"/>
  <c r="I41" i="19"/>
  <c r="C39" i="13"/>
  <c r="J43" i="19"/>
  <c r="C41" i="14"/>
  <c r="I65" i="19"/>
  <c r="C63" i="13"/>
  <c r="H58" i="10"/>
  <c r="H34" i="10"/>
  <c r="I63" i="19"/>
  <c r="C61" i="13"/>
  <c r="I64" i="19"/>
  <c r="C62" i="13"/>
  <c r="I69" i="19"/>
  <c r="C67" i="13"/>
  <c r="I39" i="19"/>
  <c r="C37" i="13"/>
  <c r="G58" i="10"/>
  <c r="G34" i="10"/>
  <c r="I67" i="19"/>
  <c r="C65" i="13"/>
  <c r="I68" i="19"/>
  <c r="C66" i="13"/>
  <c r="I62" i="19"/>
  <c r="C60" i="13"/>
  <c r="I40" i="19"/>
  <c r="C38" i="13"/>
  <c r="J58" i="10"/>
  <c r="J34" i="10"/>
  <c r="H33" i="1"/>
  <c r="H57" i="1"/>
  <c r="F33" i="1"/>
  <c r="F57" i="1"/>
  <c r="I59" i="12"/>
  <c r="I34" i="12"/>
  <c r="I58" i="1"/>
  <c r="I34" i="1"/>
  <c r="G37" i="1"/>
  <c r="G61" i="1"/>
  <c r="H37" i="19"/>
  <c r="C35" i="7"/>
  <c r="H40" i="19"/>
  <c r="C38" i="7"/>
  <c r="H66" i="19"/>
  <c r="C64" i="7"/>
  <c r="H41" i="19"/>
  <c r="C39" i="7"/>
  <c r="I35" i="1"/>
  <c r="I59" i="1"/>
  <c r="I60" i="1"/>
  <c r="I36" i="1"/>
  <c r="C59" i="7"/>
  <c r="C34" i="7"/>
  <c r="E59" i="12"/>
  <c r="E34" i="12"/>
  <c r="C54" i="19"/>
  <c r="C56" i="19"/>
  <c r="G59" i="12"/>
  <c r="G34" i="12"/>
  <c r="G57" i="1"/>
  <c r="G33" i="1"/>
  <c r="F59" i="12"/>
  <c r="F34" i="12"/>
  <c r="I33" i="1"/>
  <c r="I57" i="1"/>
  <c r="G60" i="1"/>
  <c r="G36" i="1"/>
  <c r="H65" i="19"/>
  <c r="C63" i="7"/>
  <c r="H38" i="19"/>
  <c r="C36" i="7"/>
  <c r="H62" i="19"/>
  <c r="C60" i="7"/>
  <c r="H64" i="19"/>
  <c r="C62" i="7"/>
  <c r="H59" i="12"/>
  <c r="H34" i="12"/>
  <c r="I37" i="1"/>
  <c r="I61" i="1"/>
  <c r="H68" i="19"/>
  <c r="C66" i="7"/>
  <c r="N59" i="12"/>
  <c r="N34" i="12"/>
  <c r="H69" i="19"/>
  <c r="C67" i="7"/>
  <c r="H67" i="19"/>
  <c r="C65" i="7"/>
  <c r="H39" i="19"/>
  <c r="C37" i="7"/>
  <c r="H44" i="19"/>
  <c r="C42" i="7"/>
  <c r="K59" i="12"/>
  <c r="K34" i="12"/>
  <c r="D57" i="8"/>
  <c r="D33" i="8"/>
  <c r="L59" i="12"/>
  <c r="L34" i="12"/>
  <c r="O59" i="12"/>
  <c r="O34" i="12"/>
  <c r="J59" i="12"/>
  <c r="J34" i="12"/>
  <c r="H63" i="19"/>
  <c r="C61" i="7"/>
  <c r="H43" i="19"/>
  <c r="C41" i="7"/>
  <c r="M59" i="12"/>
  <c r="M34" i="12"/>
  <c r="AY55" i="3"/>
  <c r="C31" i="19"/>
  <c r="BO22" i="3"/>
  <c r="BN48" i="3"/>
  <c r="F10" i="1" s="1"/>
  <c r="C9" i="19"/>
  <c r="B59" i="3"/>
  <c r="AZ219" i="3"/>
  <c r="D62" i="1" s="1"/>
  <c r="AY199" i="3"/>
  <c r="AY219" i="3" s="1"/>
  <c r="AZ216" i="3"/>
  <c r="D59" i="1" s="1"/>
  <c r="AY196" i="3"/>
  <c r="AY216" i="3" s="1"/>
  <c r="AZ221" i="3"/>
  <c r="D64" i="1" s="1"/>
  <c r="AY201" i="3"/>
  <c r="AY221" i="3" s="1"/>
  <c r="AY208" i="3"/>
  <c r="AY206" i="3"/>
  <c r="AY226" i="3" s="1"/>
  <c r="E214" i="3"/>
  <c r="AZ215" i="3"/>
  <c r="D58" i="1" s="1"/>
  <c r="AY195" i="3"/>
  <c r="AY215" i="3" s="1"/>
  <c r="AZ220" i="3"/>
  <c r="D63" i="1" s="1"/>
  <c r="AY200" i="3"/>
  <c r="AY220" i="3" s="1"/>
  <c r="AZ225" i="3"/>
  <c r="D35" i="1" s="1"/>
  <c r="AY205" i="3"/>
  <c r="AZ217" i="3"/>
  <c r="D60" i="1" s="1"/>
  <c r="AY197" i="3"/>
  <c r="AY217" i="3" s="1"/>
  <c r="AZ214" i="3"/>
  <c r="AY194" i="3"/>
  <c r="AY214" i="3" s="1"/>
  <c r="AZ224" i="3"/>
  <c r="D34" i="1" s="1"/>
  <c r="AY204" i="3"/>
  <c r="AZ218" i="3"/>
  <c r="D61" i="1" s="1"/>
  <c r="AY198" i="3"/>
  <c r="AZ222" i="3"/>
  <c r="D65" i="1" s="1"/>
  <c r="AY202" i="3"/>
  <c r="AY222" i="3" s="1"/>
  <c r="C30" i="19"/>
  <c r="AZ223" i="3"/>
  <c r="AY203" i="3"/>
  <c r="AY223" i="3" s="1"/>
  <c r="D37" i="19" s="1"/>
  <c r="AZ227" i="3"/>
  <c r="D37" i="1" s="1"/>
  <c r="AY207" i="3"/>
  <c r="AY209" i="3"/>
  <c r="J36" i="19"/>
  <c r="J61" i="19"/>
  <c r="J62" i="19"/>
  <c r="J39" i="19"/>
  <c r="J67" i="19"/>
  <c r="J41" i="19"/>
  <c r="I36" i="19"/>
  <c r="I61" i="19"/>
  <c r="J64" i="19"/>
  <c r="J66" i="19"/>
  <c r="J63" i="19"/>
  <c r="J37" i="19"/>
  <c r="J40" i="19"/>
  <c r="J69" i="19"/>
  <c r="J65" i="19"/>
  <c r="J68" i="19"/>
  <c r="I37" i="19"/>
  <c r="J38" i="19"/>
  <c r="CP58" i="3"/>
  <c r="I15" i="19" s="1"/>
  <c r="I8" i="19"/>
  <c r="CP57" i="3"/>
  <c r="CW58" i="3"/>
  <c r="J15" i="19" s="1"/>
  <c r="J8" i="19"/>
  <c r="FX215" i="3"/>
  <c r="L60" i="12" s="1"/>
  <c r="DV217" i="3"/>
  <c r="F62" i="12" s="1"/>
  <c r="FX218" i="3"/>
  <c r="L63" i="12" s="1"/>
  <c r="FO228" i="3"/>
  <c r="K41" i="12" s="1"/>
  <c r="GP215" i="3"/>
  <c r="N60" i="12" s="1"/>
  <c r="DV224" i="3"/>
  <c r="F36" i="12" s="1"/>
  <c r="DM216" i="3"/>
  <c r="E61" i="12" s="1"/>
  <c r="EE222" i="3"/>
  <c r="G67" i="12" s="1"/>
  <c r="DM219" i="3"/>
  <c r="E64" i="12" s="1"/>
  <c r="FO229" i="3"/>
  <c r="K42" i="12" s="1"/>
  <c r="GY215" i="3"/>
  <c r="O60" i="12" s="1"/>
  <c r="FX220" i="3"/>
  <c r="L65" i="12" s="1"/>
  <c r="FF223" i="3"/>
  <c r="J35" i="12" s="1"/>
  <c r="EW216" i="3"/>
  <c r="I61" i="12" s="1"/>
  <c r="EW220" i="3"/>
  <c r="I65" i="12" s="1"/>
  <c r="EN223" i="3"/>
  <c r="H35" i="12" s="1"/>
  <c r="EN215" i="3"/>
  <c r="H60" i="12" s="1"/>
  <c r="DV220" i="3"/>
  <c r="F65" i="12" s="1"/>
  <c r="EN221" i="3"/>
  <c r="H66" i="12" s="1"/>
  <c r="FF224" i="3"/>
  <c r="J36" i="12" s="1"/>
  <c r="EE229" i="3"/>
  <c r="G42" i="12" s="1"/>
  <c r="EE228" i="3"/>
  <c r="G41" i="12" s="1"/>
  <c r="DV227" i="3"/>
  <c r="F39" i="12" s="1"/>
  <c r="EW217" i="3"/>
  <c r="I62" i="12" s="1"/>
  <c r="GY219" i="3"/>
  <c r="O64" i="12" s="1"/>
  <c r="FX216" i="3"/>
  <c r="L61" i="12" s="1"/>
  <c r="FF219" i="3"/>
  <c r="J64" i="12" s="1"/>
  <c r="FF221" i="3"/>
  <c r="J66" i="12" s="1"/>
  <c r="FF228" i="3"/>
  <c r="J41" i="12" s="1"/>
  <c r="GP228" i="3"/>
  <c r="N41" i="12" s="1"/>
  <c r="FX229" i="3"/>
  <c r="L42" i="12" s="1"/>
  <c r="FX222" i="3"/>
  <c r="L67" i="12" s="1"/>
  <c r="DV229" i="3"/>
  <c r="F42" i="12" s="1"/>
  <c r="EW223" i="3"/>
  <c r="I35" i="12" s="1"/>
  <c r="EW215" i="3"/>
  <c r="I60" i="12" s="1"/>
  <c r="EN220" i="3"/>
  <c r="H65" i="12" s="1"/>
  <c r="DV222" i="3"/>
  <c r="F67" i="12" s="1"/>
  <c r="DV226" i="3"/>
  <c r="F38" i="12" s="1"/>
  <c r="EE217" i="3"/>
  <c r="G62" i="12" s="1"/>
  <c r="EE220" i="3"/>
  <c r="G65" i="12" s="1"/>
  <c r="EE224" i="3"/>
  <c r="G36" i="12" s="1"/>
  <c r="GY229" i="3"/>
  <c r="O42" i="12" s="1"/>
  <c r="DV215" i="3"/>
  <c r="F60" i="12" s="1"/>
  <c r="EW219" i="3"/>
  <c r="I64" i="12" s="1"/>
  <c r="EW226" i="3"/>
  <c r="I38" i="12" s="1"/>
  <c r="FX228" i="3"/>
  <c r="L41" i="12" s="1"/>
  <c r="DV228" i="3"/>
  <c r="F41" i="12" s="1"/>
  <c r="EN222" i="3"/>
  <c r="H67" i="12" s="1"/>
  <c r="EW218" i="3"/>
  <c r="I63" i="12" s="1"/>
  <c r="EW224" i="3"/>
  <c r="I36" i="12" s="1"/>
  <c r="EN216" i="3"/>
  <c r="H61" i="12" s="1"/>
  <c r="EN225" i="3"/>
  <c r="H37" i="12" s="1"/>
  <c r="FF216" i="3"/>
  <c r="J61" i="12" s="1"/>
  <c r="DV218" i="3"/>
  <c r="F63" i="12" s="1"/>
  <c r="EN224" i="3"/>
  <c r="H36" i="12" s="1"/>
  <c r="EN227" i="3"/>
  <c r="H39" i="12" s="1"/>
  <c r="EE223" i="3"/>
  <c r="G35" i="12" s="1"/>
  <c r="EE218" i="3"/>
  <c r="G63" i="12" s="1"/>
  <c r="EE227" i="3"/>
  <c r="G39" i="12" s="1"/>
  <c r="GY228" i="3"/>
  <c r="O41" i="12" s="1"/>
  <c r="EE225" i="3"/>
  <c r="G37" i="12" s="1"/>
  <c r="FX219" i="3"/>
  <c r="L64" i="12" s="1"/>
  <c r="DV221" i="3"/>
  <c r="F66" i="12" s="1"/>
  <c r="EW222" i="3"/>
  <c r="I67" i="12" s="1"/>
  <c r="EW225" i="3"/>
  <c r="I37" i="12" s="1"/>
  <c r="GY217" i="3"/>
  <c r="O62" i="12" s="1"/>
  <c r="EN219" i="3"/>
  <c r="H64" i="12" s="1"/>
  <c r="EW227" i="3"/>
  <c r="I39" i="12" s="1"/>
  <c r="EN229" i="3"/>
  <c r="H42" i="12" s="1"/>
  <c r="FF218" i="3"/>
  <c r="J63" i="12" s="1"/>
  <c r="FF227" i="3"/>
  <c r="J39" i="12" s="1"/>
  <c r="EE216" i="3"/>
  <c r="G61" i="12" s="1"/>
  <c r="EE219" i="3"/>
  <c r="G64" i="12" s="1"/>
  <c r="DM224" i="3"/>
  <c r="E36" i="12" s="1"/>
  <c r="DV219" i="3"/>
  <c r="F64" i="12" s="1"/>
  <c r="DV223" i="3"/>
  <c r="F35" i="12" s="1"/>
  <c r="GG229" i="3"/>
  <c r="M42" i="12" s="1"/>
  <c r="C28" i="19"/>
  <c r="EN218" i="3"/>
  <c r="H63" i="12" s="1"/>
  <c r="EW221" i="3"/>
  <c r="I66" i="12" s="1"/>
  <c r="FF215" i="3"/>
  <c r="J60" i="12" s="1"/>
  <c r="FF217" i="3"/>
  <c r="J62" i="12" s="1"/>
  <c r="EW229" i="3"/>
  <c r="I42" i="12" s="1"/>
  <c r="DV216" i="3"/>
  <c r="F61" i="12" s="1"/>
  <c r="FF220" i="3"/>
  <c r="J65" i="12" s="1"/>
  <c r="FX221" i="3"/>
  <c r="L66" i="12" s="1"/>
  <c r="GY220" i="3"/>
  <c r="O65" i="12" s="1"/>
  <c r="FF225" i="3"/>
  <c r="J37" i="12" s="1"/>
  <c r="EW228" i="3"/>
  <c r="I41" i="12" s="1"/>
  <c r="GP229" i="3"/>
  <c r="N42" i="12" s="1"/>
  <c r="GY222" i="3"/>
  <c r="O67" i="12" s="1"/>
  <c r="FX217" i="3"/>
  <c r="L62" i="12" s="1"/>
  <c r="GY216" i="3"/>
  <c r="O61" i="12" s="1"/>
  <c r="GY221" i="3"/>
  <c r="O66" i="12" s="1"/>
  <c r="EN226" i="3"/>
  <c r="H38" i="12" s="1"/>
  <c r="EN228" i="3"/>
  <c r="H41" i="12" s="1"/>
  <c r="FF229" i="3"/>
  <c r="J42" i="12" s="1"/>
  <c r="FF226" i="3"/>
  <c r="J38" i="12" s="1"/>
  <c r="FF222" i="3"/>
  <c r="J67" i="12" s="1"/>
  <c r="EE215" i="3"/>
  <c r="G60" i="12" s="1"/>
  <c r="EN217" i="3"/>
  <c r="H62" i="12" s="1"/>
  <c r="EE221" i="3"/>
  <c r="G66" i="12" s="1"/>
  <c r="EE226" i="3"/>
  <c r="G38" i="12" s="1"/>
  <c r="H61" i="19"/>
  <c r="H36" i="19"/>
  <c r="DM227" i="3"/>
  <c r="E39" i="12" s="1"/>
  <c r="GG228" i="3"/>
  <c r="M41" i="12" s="1"/>
  <c r="GY218" i="3"/>
  <c r="O63" i="12" s="1"/>
  <c r="DV225" i="3"/>
  <c r="F37" i="12" s="1"/>
  <c r="DM220" i="3"/>
  <c r="E65" i="12" s="1"/>
  <c r="GY58" i="3"/>
  <c r="O15" i="12" s="1"/>
  <c r="FF58" i="3"/>
  <c r="J15" i="12" s="1"/>
  <c r="EN58" i="3"/>
  <c r="H15" i="12" s="1"/>
  <c r="EE58" i="3"/>
  <c r="G15" i="12" s="1"/>
  <c r="AA57" i="3"/>
  <c r="D17" i="8" s="1"/>
  <c r="C16" i="19"/>
  <c r="GP58" i="3"/>
  <c r="N15" i="12" s="1"/>
  <c r="DV58" i="3"/>
  <c r="F15" i="12" s="1"/>
  <c r="DM58" i="3"/>
  <c r="E15" i="12" s="1"/>
  <c r="AA56" i="3"/>
  <c r="D13" i="8" s="1"/>
  <c r="FX58" i="3"/>
  <c r="L15" i="12" s="1"/>
  <c r="GG58" i="3"/>
  <c r="M15" i="12" s="1"/>
  <c r="EW58" i="3"/>
  <c r="I15" i="12" s="1"/>
  <c r="H8" i="19"/>
  <c r="C8" i="7"/>
  <c r="DD58" i="3"/>
  <c r="H15" i="19" s="1"/>
  <c r="FO58" i="3"/>
  <c r="K15" i="12" s="1"/>
  <c r="BN225" i="3"/>
  <c r="BN221" i="3"/>
  <c r="F64" i="1" s="1"/>
  <c r="CI227" i="3"/>
  <c r="BN220" i="3"/>
  <c r="F63" i="1" s="1"/>
  <c r="AM226" i="3"/>
  <c r="E36" i="8" s="1"/>
  <c r="AZ228" i="3"/>
  <c r="D39" i="1" s="1"/>
  <c r="AA222" i="3"/>
  <c r="D65" i="8" s="1"/>
  <c r="AM218" i="3"/>
  <c r="E61" i="8" s="1"/>
  <c r="AM222" i="3"/>
  <c r="E65" i="8" s="1"/>
  <c r="CI228" i="3"/>
  <c r="I39" i="1" s="1"/>
  <c r="C26" i="19"/>
  <c r="C57" i="19"/>
  <c r="AZ226" i="3"/>
  <c r="D36" i="1" s="1"/>
  <c r="AM225" i="3"/>
  <c r="E35" i="8" s="1"/>
  <c r="C27" i="19"/>
  <c r="C55" i="19"/>
  <c r="BN216" i="3"/>
  <c r="BN224" i="3"/>
  <c r="CI226" i="3"/>
  <c r="BN227" i="3"/>
  <c r="CI224" i="3"/>
  <c r="Z195" i="3"/>
  <c r="Z215" i="3" s="1"/>
  <c r="AA215" i="3"/>
  <c r="D58" i="8" s="1"/>
  <c r="D8" i="8"/>
  <c r="AM227" i="3"/>
  <c r="E37" i="8" s="1"/>
  <c r="CB57" i="3"/>
  <c r="H17" i="1" s="1"/>
  <c r="BU224" i="3"/>
  <c r="BN219" i="3"/>
  <c r="F62" i="1" s="1"/>
  <c r="AM229" i="3"/>
  <c r="E40" i="8" s="1"/>
  <c r="C50" i="19"/>
  <c r="C24" i="19"/>
  <c r="BU225" i="3"/>
  <c r="BN226" i="3"/>
  <c r="BU229" i="3"/>
  <c r="G40" i="1" s="1"/>
  <c r="AA218" i="3"/>
  <c r="D61" i="8" s="1"/>
  <c r="AM221" i="3"/>
  <c r="E64" i="8" s="1"/>
  <c r="BU56" i="3"/>
  <c r="G13" i="1" s="1"/>
  <c r="AM215" i="3"/>
  <c r="E58" i="8" s="1"/>
  <c r="AM219" i="3"/>
  <c r="E62" i="8" s="1"/>
  <c r="AM224" i="3"/>
  <c r="E34" i="8" s="1"/>
  <c r="BN229" i="3"/>
  <c r="F40" i="1" s="1"/>
  <c r="BU226" i="3"/>
  <c r="BN56" i="3"/>
  <c r="F13" i="1" s="1"/>
  <c r="BN58" i="3"/>
  <c r="F15" i="1" s="1"/>
  <c r="C25" i="19"/>
  <c r="CB228" i="3"/>
  <c r="H39" i="1" s="1"/>
  <c r="BN228" i="3"/>
  <c r="F39" i="1" s="1"/>
  <c r="CI229" i="3"/>
  <c r="I40" i="1" s="1"/>
  <c r="BN217" i="3"/>
  <c r="AZ57" i="3"/>
  <c r="D17" i="1" s="1"/>
  <c r="AZ58" i="3"/>
  <c r="D15" i="1" s="1"/>
  <c r="BU227" i="3"/>
  <c r="AZ229" i="3"/>
  <c r="D40" i="1" s="1"/>
  <c r="BN215" i="3"/>
  <c r="BN218" i="3"/>
  <c r="BN222" i="3"/>
  <c r="F65" i="1" s="1"/>
  <c r="AM217" i="3"/>
  <c r="E60" i="8" s="1"/>
  <c r="AM220" i="3"/>
  <c r="E63" i="8" s="1"/>
  <c r="AM228" i="3"/>
  <c r="E39" i="8" s="1"/>
  <c r="AM214" i="3"/>
  <c r="C51" i="19"/>
  <c r="C52" i="19"/>
  <c r="C53" i="19"/>
  <c r="CI225" i="3"/>
  <c r="BU228" i="3"/>
  <c r="G39" i="1" s="1"/>
  <c r="AM216" i="3"/>
  <c r="E59" i="8" s="1"/>
  <c r="BN57" i="3"/>
  <c r="F17" i="1" s="1"/>
  <c r="W228" i="3"/>
  <c r="J40" i="10" s="1"/>
  <c r="H217" i="3"/>
  <c r="F61" i="10" s="1"/>
  <c r="H219" i="3"/>
  <c r="F63" i="10" s="1"/>
  <c r="E215" i="3"/>
  <c r="E59" i="10" s="1"/>
  <c r="Q226" i="3"/>
  <c r="H37" i="10" s="1"/>
  <c r="E229" i="3"/>
  <c r="E41" i="10" s="1"/>
  <c r="K229" i="3"/>
  <c r="G41" i="10" s="1"/>
  <c r="H222" i="3"/>
  <c r="F66" i="10" s="1"/>
  <c r="Q225" i="3"/>
  <c r="H36" i="10" s="1"/>
  <c r="Q228" i="3"/>
  <c r="H40" i="10" s="1"/>
  <c r="E221" i="3"/>
  <c r="E65" i="10" s="1"/>
  <c r="Q229" i="3"/>
  <c r="H41" i="10" s="1"/>
  <c r="H218" i="3"/>
  <c r="F62" i="10" s="1"/>
  <c r="H228" i="3"/>
  <c r="F40" i="10" s="1"/>
  <c r="W229" i="3"/>
  <c r="J41" i="10" s="1"/>
  <c r="H216" i="3"/>
  <c r="F60" i="10" s="1"/>
  <c r="E218" i="3"/>
  <c r="E62" i="10" s="1"/>
  <c r="Q227" i="3"/>
  <c r="H38" i="10" s="1"/>
  <c r="H214" i="3"/>
  <c r="H221" i="3"/>
  <c r="F65" i="10" s="1"/>
  <c r="K228" i="3"/>
  <c r="G40" i="10" s="1"/>
  <c r="Q224" i="3"/>
  <c r="H35" i="10" s="1"/>
  <c r="H220" i="3"/>
  <c r="F64" i="10" s="1"/>
  <c r="H215" i="3"/>
  <c r="F59" i="10" s="1"/>
  <c r="E219" i="3"/>
  <c r="E63" i="10" s="1"/>
  <c r="CB56" i="3"/>
  <c r="H13" i="1" s="1"/>
  <c r="Z203" i="3"/>
  <c r="Z223" i="3" s="1"/>
  <c r="E37" i="19" s="1"/>
  <c r="DL194" i="3"/>
  <c r="DL214" i="3" s="1"/>
  <c r="DL195" i="3"/>
  <c r="DL215" i="3" s="1"/>
  <c r="D60" i="12" s="1"/>
  <c r="DL55" i="3"/>
  <c r="DL57" i="3" s="1"/>
  <c r="D17" i="12" s="1"/>
  <c r="AZ56" i="3"/>
  <c r="D13" i="1" s="1"/>
  <c r="FF57" i="3"/>
  <c r="J17" i="12" s="1"/>
  <c r="Q57" i="3"/>
  <c r="H17" i="10" s="1"/>
  <c r="E56" i="3"/>
  <c r="E13" i="10" s="1"/>
  <c r="CW57" i="3"/>
  <c r="J17" i="19" s="1"/>
  <c r="F8" i="10"/>
  <c r="H58" i="3"/>
  <c r="F15" i="10" s="1"/>
  <c r="I8" i="10"/>
  <c r="D11" i="20" s="1"/>
  <c r="J11" i="20" s="1"/>
  <c r="T58" i="3"/>
  <c r="I15" i="10" s="1"/>
  <c r="F11" i="20" s="1"/>
  <c r="L11" i="20" s="1"/>
  <c r="H56" i="3"/>
  <c r="F13" i="10" s="1"/>
  <c r="T56" i="3"/>
  <c r="I13" i="10" s="1"/>
  <c r="H8" i="10"/>
  <c r="D12" i="20" s="1"/>
  <c r="J12" i="20" s="1"/>
  <c r="Q58" i="3"/>
  <c r="H15" i="10" s="1"/>
  <c r="F12" i="20" s="1"/>
  <c r="L12" i="20" s="1"/>
  <c r="J8" i="10"/>
  <c r="D13" i="20" s="1"/>
  <c r="J13" i="20" s="1"/>
  <c r="W58" i="3"/>
  <c r="J15" i="10" s="1"/>
  <c r="F13" i="20" s="1"/>
  <c r="L13" i="20" s="1"/>
  <c r="H57" i="3"/>
  <c r="F17" i="10" s="1"/>
  <c r="C16" i="14"/>
  <c r="G8" i="10"/>
  <c r="K58" i="3"/>
  <c r="G15" i="10" s="1"/>
  <c r="C16" i="13"/>
  <c r="W57" i="3"/>
  <c r="J17" i="10" s="1"/>
  <c r="E8" i="10"/>
  <c r="E58" i="3"/>
  <c r="E15" i="10" s="1"/>
  <c r="C16" i="10"/>
  <c r="DL199" i="3"/>
  <c r="DL219" i="3" s="1"/>
  <c r="D64" i="12" s="1"/>
  <c r="Z202" i="3"/>
  <c r="C16" i="1"/>
  <c r="H8" i="1"/>
  <c r="DV57" i="3"/>
  <c r="F17" i="12" s="1"/>
  <c r="EN57" i="3"/>
  <c r="H17" i="12" s="1"/>
  <c r="E8" i="8"/>
  <c r="E15" i="8"/>
  <c r="Z55" i="3"/>
  <c r="D15" i="8"/>
  <c r="EE57" i="3"/>
  <c r="G17" i="12" s="1"/>
  <c r="GY57" i="3"/>
  <c r="O17" i="12" s="1"/>
  <c r="DM57" i="3"/>
  <c r="E17" i="12" s="1"/>
  <c r="AM57" i="3"/>
  <c r="E17" i="8" s="1"/>
  <c r="I8" i="1"/>
  <c r="FO57" i="3"/>
  <c r="K17" i="12" s="1"/>
  <c r="C16" i="7"/>
  <c r="G8" i="1"/>
  <c r="C16" i="12"/>
  <c r="C16" i="8"/>
  <c r="F8" i="1"/>
  <c r="CI56" i="3"/>
  <c r="I13" i="1" s="1"/>
  <c r="D8" i="1"/>
  <c r="EW57" i="3"/>
  <c r="I17" i="12" s="1"/>
  <c r="GG57" i="3"/>
  <c r="M17" i="12" s="1"/>
  <c r="GP57" i="3"/>
  <c r="N17" i="12" s="1"/>
  <c r="CI57" i="3"/>
  <c r="I17" i="1" s="1"/>
  <c r="FX57" i="3"/>
  <c r="L17" i="12" s="1"/>
  <c r="DD57" i="3"/>
  <c r="H17" i="19" s="1"/>
  <c r="BU57" i="3"/>
  <c r="G17" i="1" s="1"/>
  <c r="C8" i="14"/>
  <c r="CW56" i="3"/>
  <c r="J13" i="19" s="1"/>
  <c r="CP56" i="3"/>
  <c r="I13" i="19" s="1"/>
  <c r="C8" i="13"/>
  <c r="D223" i="3"/>
  <c r="Z198" i="3"/>
  <c r="Z218" i="3" s="1"/>
  <c r="DL196" i="3"/>
  <c r="DL200" i="3"/>
  <c r="DL204" i="3"/>
  <c r="DL207" i="3"/>
  <c r="DL203" i="3"/>
  <c r="GY56" i="3"/>
  <c r="O13" i="12" s="1"/>
  <c r="O8" i="12"/>
  <c r="M8" i="12"/>
  <c r="GG56" i="3"/>
  <c r="M13" i="12" s="1"/>
  <c r="I8" i="12"/>
  <c r="EW56" i="3"/>
  <c r="I13" i="12" s="1"/>
  <c r="DD56" i="3"/>
  <c r="H13" i="19" s="1"/>
  <c r="N8" i="12"/>
  <c r="GP56" i="3"/>
  <c r="N13" i="12" s="1"/>
  <c r="F8" i="12"/>
  <c r="DV56" i="3"/>
  <c r="F13" i="12" s="1"/>
  <c r="L8" i="12"/>
  <c r="FX56" i="3"/>
  <c r="L13" i="12" s="1"/>
  <c r="H8" i="12"/>
  <c r="EN56" i="3"/>
  <c r="H13" i="12" s="1"/>
  <c r="E8" i="12"/>
  <c r="DM56" i="3"/>
  <c r="E13" i="12" s="1"/>
  <c r="J8" i="12"/>
  <c r="FF56" i="3"/>
  <c r="J13" i="12" s="1"/>
  <c r="FO56" i="3"/>
  <c r="K13" i="12" s="1"/>
  <c r="K8" i="12"/>
  <c r="AM56" i="3"/>
  <c r="E13" i="8" s="1"/>
  <c r="EE56" i="3"/>
  <c r="G13" i="12" s="1"/>
  <c r="G8" i="12"/>
  <c r="Z206" i="3"/>
  <c r="Z226" i="3" s="1"/>
  <c r="DL206" i="3"/>
  <c r="DL226" i="3" s="1"/>
  <c r="D38" i="12" s="1"/>
  <c r="Z205" i="3"/>
  <c r="Z225" i="3" s="1"/>
  <c r="AY218" i="3"/>
  <c r="Z196" i="3"/>
  <c r="Z216" i="3" s="1"/>
  <c r="Z204" i="3"/>
  <c r="Z224" i="3" s="1"/>
  <c r="DL208" i="3"/>
  <c r="DL228" i="3" s="1"/>
  <c r="D41" i="12" s="1"/>
  <c r="AY229" i="3"/>
  <c r="Z199" i="3"/>
  <c r="Z219" i="3" s="1"/>
  <c r="DL202" i="3"/>
  <c r="DL222" i="3" s="1"/>
  <c r="D67" i="12" s="1"/>
  <c r="Z200" i="3"/>
  <c r="Z220" i="3" s="1"/>
  <c r="Z207" i="3"/>
  <c r="Z227" i="3" s="1"/>
  <c r="DL201" i="3"/>
  <c r="DL221" i="3" s="1"/>
  <c r="D66" i="12" s="1"/>
  <c r="Z208" i="3"/>
  <c r="Z228" i="3" s="1"/>
  <c r="Z201" i="3"/>
  <c r="Z221" i="3" s="1"/>
  <c r="D225" i="3"/>
  <c r="D36" i="10" s="1"/>
  <c r="AY228" i="3"/>
  <c r="AY225" i="3"/>
  <c r="Z197" i="3"/>
  <c r="Z217" i="3" s="1"/>
  <c r="AY224" i="3"/>
  <c r="AY227" i="3"/>
  <c r="Z209" i="3"/>
  <c r="Z229" i="3" s="1"/>
  <c r="DL197" i="3"/>
  <c r="DL217" i="3" s="1"/>
  <c r="D62" i="12" s="1"/>
  <c r="DL209" i="3"/>
  <c r="DL229" i="3" s="1"/>
  <c r="D42" i="12" s="1"/>
  <c r="DL198" i="3"/>
  <c r="DL218" i="3" s="1"/>
  <c r="D63" i="12" s="1"/>
  <c r="DL205" i="3"/>
  <c r="DL225" i="3" s="1"/>
  <c r="D37" i="12" s="1"/>
  <c r="Z194" i="3"/>
  <c r="Z214" i="3" s="1"/>
  <c r="D228" i="3" l="1"/>
  <c r="D40" i="10" s="1"/>
  <c r="DK55" i="3"/>
  <c r="C8" i="12" s="1"/>
  <c r="D56" i="3"/>
  <c r="D13" i="10" s="1"/>
  <c r="D220" i="3"/>
  <c r="D64" i="10" s="1"/>
  <c r="D216" i="3"/>
  <c r="D60" i="10" s="1"/>
  <c r="D227" i="3"/>
  <c r="D38" i="10" s="1"/>
  <c r="D217" i="3"/>
  <c r="D61" i="10" s="1"/>
  <c r="D219" i="3"/>
  <c r="D63" i="10" s="1"/>
  <c r="D229" i="3"/>
  <c r="D41" i="10" s="1"/>
  <c r="D215" i="3"/>
  <c r="D59" i="10" s="1"/>
  <c r="D226" i="3"/>
  <c r="D37" i="10" s="1"/>
  <c r="D222" i="3"/>
  <c r="D66" i="10" s="1"/>
  <c r="D214" i="3"/>
  <c r="D34" i="10" s="1"/>
  <c r="D221" i="3"/>
  <c r="D65" i="10" s="1"/>
  <c r="D224" i="3"/>
  <c r="D35" i="10" s="1"/>
  <c r="D8" i="12"/>
  <c r="DK199" i="3"/>
  <c r="DK219" i="3" s="1"/>
  <c r="G66" i="19" s="1"/>
  <c r="D17" i="20"/>
  <c r="J17" i="20" s="1"/>
  <c r="D13" i="23"/>
  <c r="J13" i="23" s="1"/>
  <c r="F16" i="20"/>
  <c r="L16" i="20" s="1"/>
  <c r="F12" i="23"/>
  <c r="L12" i="23" s="1"/>
  <c r="F17" i="20"/>
  <c r="L17" i="20" s="1"/>
  <c r="F13" i="23"/>
  <c r="L13" i="23" s="1"/>
  <c r="D16" i="20"/>
  <c r="J16" i="20" s="1"/>
  <c r="D12" i="23"/>
  <c r="J12" i="23" s="1"/>
  <c r="F15" i="20"/>
  <c r="L15" i="20" s="1"/>
  <c r="F11" i="23"/>
  <c r="L11" i="23" s="1"/>
  <c r="D15" i="20"/>
  <c r="J15" i="20" s="1"/>
  <c r="D11" i="23"/>
  <c r="J11" i="23" s="1"/>
  <c r="E6" i="20"/>
  <c r="K6" i="20" s="1"/>
  <c r="E6" i="23"/>
  <c r="F65" i="19"/>
  <c r="C62" i="10"/>
  <c r="F58" i="10"/>
  <c r="F34" i="10"/>
  <c r="E58" i="10"/>
  <c r="E34" i="10"/>
  <c r="D62" i="19"/>
  <c r="C58" i="1"/>
  <c r="C57" i="1"/>
  <c r="C33" i="1"/>
  <c r="C57" i="8"/>
  <c r="C33" i="8"/>
  <c r="D39" i="19"/>
  <c r="C35" i="1"/>
  <c r="E68" i="19"/>
  <c r="C64" i="8"/>
  <c r="E67" i="19"/>
  <c r="C63" i="8"/>
  <c r="D44" i="19"/>
  <c r="C40" i="1"/>
  <c r="D63" i="19"/>
  <c r="C59" i="1"/>
  <c r="E65" i="19"/>
  <c r="C61" i="8"/>
  <c r="F34" i="1"/>
  <c r="F58" i="1"/>
  <c r="E62" i="19"/>
  <c r="C58" i="8"/>
  <c r="D41" i="19"/>
  <c r="C37" i="1"/>
  <c r="D38" i="19"/>
  <c r="C34" i="1"/>
  <c r="E63" i="19"/>
  <c r="C59" i="8"/>
  <c r="D43" i="19"/>
  <c r="C39" i="1"/>
  <c r="E43" i="19"/>
  <c r="C39" i="8"/>
  <c r="E38" i="19"/>
  <c r="C34" i="8"/>
  <c r="D65" i="19"/>
  <c r="C61" i="1"/>
  <c r="E40" i="19"/>
  <c r="C36" i="8"/>
  <c r="F36" i="1"/>
  <c r="F60" i="1"/>
  <c r="F35" i="1"/>
  <c r="F59" i="1"/>
  <c r="D33" i="1"/>
  <c r="D57" i="1"/>
  <c r="E39" i="19"/>
  <c r="C35" i="8"/>
  <c r="E57" i="8"/>
  <c r="E33" i="8"/>
  <c r="D69" i="19"/>
  <c r="C65" i="1"/>
  <c r="D64" i="19"/>
  <c r="C60" i="1"/>
  <c r="D67" i="19"/>
  <c r="C63" i="1"/>
  <c r="D68" i="19"/>
  <c r="C64" i="1"/>
  <c r="D66" i="19"/>
  <c r="C62" i="1"/>
  <c r="D40" i="19"/>
  <c r="C36" i="1"/>
  <c r="E44" i="19"/>
  <c r="C40" i="8"/>
  <c r="E64" i="19"/>
  <c r="C60" i="8"/>
  <c r="E41" i="19"/>
  <c r="C37" i="8"/>
  <c r="E66" i="19"/>
  <c r="C62" i="8"/>
  <c r="D59" i="12"/>
  <c r="D34" i="12"/>
  <c r="F61" i="1"/>
  <c r="F37" i="1"/>
  <c r="C17" i="14"/>
  <c r="BP22" i="3"/>
  <c r="BO48" i="3"/>
  <c r="BO58" i="3"/>
  <c r="BO59" i="3"/>
  <c r="C15" i="13"/>
  <c r="C214" i="3"/>
  <c r="C15" i="14"/>
  <c r="C17" i="13"/>
  <c r="I17" i="19"/>
  <c r="DL224" i="3"/>
  <c r="D36" i="12" s="1"/>
  <c r="DK196" i="3"/>
  <c r="DK216" i="3" s="1"/>
  <c r="DL216" i="3"/>
  <c r="D61" i="12" s="1"/>
  <c r="DL223" i="3"/>
  <c r="D35" i="12" s="1"/>
  <c r="DK207" i="3"/>
  <c r="DK227" i="3" s="1"/>
  <c r="DL227" i="3"/>
  <c r="D39" i="12" s="1"/>
  <c r="DK194" i="3"/>
  <c r="DK214" i="3" s="1"/>
  <c r="DK195" i="3"/>
  <c r="DK215" i="3" s="1"/>
  <c r="DL220" i="3"/>
  <c r="D65" i="12" s="1"/>
  <c r="DL58" i="3"/>
  <c r="D15" i="12" s="1"/>
  <c r="C15" i="7"/>
  <c r="D8" i="19"/>
  <c r="C8" i="1"/>
  <c r="AY58" i="3"/>
  <c r="D15" i="19" s="1"/>
  <c r="E61" i="19"/>
  <c r="E36" i="19"/>
  <c r="C8" i="8"/>
  <c r="E8" i="19"/>
  <c r="Z58" i="3"/>
  <c r="E15" i="19" s="1"/>
  <c r="D36" i="19"/>
  <c r="D61" i="19"/>
  <c r="Z222" i="3"/>
  <c r="D218" i="3"/>
  <c r="D62" i="10" s="1"/>
  <c r="DL56" i="3"/>
  <c r="D13" i="12" s="1"/>
  <c r="D58" i="3"/>
  <c r="D15" i="10" s="1"/>
  <c r="F10" i="20" s="1"/>
  <c r="L10" i="20" s="1"/>
  <c r="D8" i="10"/>
  <c r="D10" i="20" s="1"/>
  <c r="J10" i="20" s="1"/>
  <c r="D57" i="3"/>
  <c r="D17" i="10" s="1"/>
  <c r="DK200" i="3"/>
  <c r="DK220" i="3" s="1"/>
  <c r="Z56" i="3"/>
  <c r="E13" i="19" s="1"/>
  <c r="Z57" i="3"/>
  <c r="E17" i="19" s="1"/>
  <c r="C17" i="7"/>
  <c r="AY57" i="3"/>
  <c r="D17" i="19" s="1"/>
  <c r="C13" i="14"/>
  <c r="C13" i="13"/>
  <c r="C229" i="3"/>
  <c r="C226" i="3"/>
  <c r="C223" i="3"/>
  <c r="F37" i="19" s="1"/>
  <c r="DK204" i="3"/>
  <c r="DK224" i="3" s="1"/>
  <c r="DK203" i="3"/>
  <c r="DK223" i="3" s="1"/>
  <c r="AY56" i="3"/>
  <c r="D13" i="19" s="1"/>
  <c r="C13" i="7"/>
  <c r="C217" i="3"/>
  <c r="DK197" i="3"/>
  <c r="DK217" i="3" s="1"/>
  <c r="C228" i="3"/>
  <c r="C215" i="3"/>
  <c r="C224" i="3"/>
  <c r="C216" i="3"/>
  <c r="DK208" i="3"/>
  <c r="DK228" i="3" s="1"/>
  <c r="DK205" i="3"/>
  <c r="DK225" i="3" s="1"/>
  <c r="C225" i="3"/>
  <c r="DK206" i="3"/>
  <c r="DK226" i="3" s="1"/>
  <c r="DK209" i="3"/>
  <c r="DK229" i="3" s="1"/>
  <c r="C220" i="3"/>
  <c r="C227" i="3"/>
  <c r="C221" i="3"/>
  <c r="C222" i="3"/>
  <c r="DK198" i="3"/>
  <c r="DK218" i="3" s="1"/>
  <c r="DK201" i="3"/>
  <c r="DK221" i="3" s="1"/>
  <c r="DK202" i="3"/>
  <c r="DK222" i="3" s="1"/>
  <c r="C219" i="3"/>
  <c r="G8" i="19" l="1"/>
  <c r="D14" i="20" s="1"/>
  <c r="J14" i="20" s="1"/>
  <c r="DK57" i="3"/>
  <c r="G17" i="19" s="1"/>
  <c r="DK56" i="3"/>
  <c r="G13" i="19" s="1"/>
  <c r="B55" i="3"/>
  <c r="B58" i="3" s="1"/>
  <c r="DK58" i="3"/>
  <c r="G15" i="19" s="1"/>
  <c r="F14" i="20" s="1"/>
  <c r="L14" i="20" s="1"/>
  <c r="D58" i="10"/>
  <c r="C64" i="12"/>
  <c r="F8" i="20"/>
  <c r="L8" i="20" s="1"/>
  <c r="F8" i="23"/>
  <c r="L8" i="23" s="1"/>
  <c r="D8" i="20"/>
  <c r="J8" i="20" s="1"/>
  <c r="D8" i="23"/>
  <c r="J8" i="23" s="1"/>
  <c r="F7" i="20"/>
  <c r="L7" i="20" s="1"/>
  <c r="F7" i="23"/>
  <c r="L7" i="23" s="1"/>
  <c r="R6" i="23"/>
  <c r="K6" i="23"/>
  <c r="R7" i="23"/>
  <c r="R8" i="23"/>
  <c r="D7" i="20"/>
  <c r="J7" i="20" s="1"/>
  <c r="D7" i="23"/>
  <c r="J7" i="23" s="1"/>
  <c r="F62" i="19"/>
  <c r="C59" i="10"/>
  <c r="F68" i="19"/>
  <c r="C65" i="10"/>
  <c r="F63" i="19"/>
  <c r="C60" i="10"/>
  <c r="F44" i="19"/>
  <c r="C41" i="10"/>
  <c r="F41" i="19"/>
  <c r="C38" i="10"/>
  <c r="F39" i="19"/>
  <c r="C36" i="10"/>
  <c r="F38" i="19"/>
  <c r="C35" i="10"/>
  <c r="F64" i="19"/>
  <c r="C61" i="10"/>
  <c r="F67" i="19"/>
  <c r="C64" i="10"/>
  <c r="F66" i="19"/>
  <c r="C63" i="10"/>
  <c r="F69" i="19"/>
  <c r="C66" i="10"/>
  <c r="F43" i="19"/>
  <c r="C40" i="10"/>
  <c r="F40" i="19"/>
  <c r="C37" i="10"/>
  <c r="F61" i="19"/>
  <c r="C58" i="10"/>
  <c r="C34" i="10"/>
  <c r="G64" i="19"/>
  <c r="C62" i="12"/>
  <c r="G67" i="19"/>
  <c r="C65" i="12"/>
  <c r="G62" i="19"/>
  <c r="C60" i="12"/>
  <c r="G65" i="19"/>
  <c r="C63" i="12"/>
  <c r="G69" i="19"/>
  <c r="C67" i="12"/>
  <c r="G40" i="19"/>
  <c r="C38" i="12"/>
  <c r="G37" i="19"/>
  <c r="C35" i="12"/>
  <c r="G68" i="19"/>
  <c r="C66" i="12"/>
  <c r="G38" i="19"/>
  <c r="C36" i="12"/>
  <c r="C59" i="12"/>
  <c r="C34" i="12"/>
  <c r="G39" i="19"/>
  <c r="C37" i="12"/>
  <c r="G63" i="19"/>
  <c r="C61" i="12"/>
  <c r="G44" i="19"/>
  <c r="C42" i="12"/>
  <c r="G43" i="19"/>
  <c r="C41" i="12"/>
  <c r="E69" i="19"/>
  <c r="C65" i="8"/>
  <c r="G41" i="19"/>
  <c r="C39" i="12"/>
  <c r="C58" i="3"/>
  <c r="F15" i="19" s="1"/>
  <c r="C8" i="10"/>
  <c r="BQ22" i="3"/>
  <c r="BP48" i="3"/>
  <c r="BP59" i="3"/>
  <c r="BP58" i="3"/>
  <c r="B194" i="3"/>
  <c r="B214" i="3" s="1"/>
  <c r="C36" i="19" s="1"/>
  <c r="F36" i="19"/>
  <c r="G36" i="19"/>
  <c r="G61" i="19"/>
  <c r="C57" i="3"/>
  <c r="F17" i="19" s="1"/>
  <c r="F8" i="19"/>
  <c r="C56" i="3"/>
  <c r="F13" i="19" s="1"/>
  <c r="C17" i="1"/>
  <c r="C15" i="1"/>
  <c r="B56" i="3"/>
  <c r="C13" i="19" s="1"/>
  <c r="C15" i="8"/>
  <c r="C17" i="8"/>
  <c r="C13" i="8"/>
  <c r="B203" i="3"/>
  <c r="B223" i="3" s="1"/>
  <c r="C37" i="19" s="1"/>
  <c r="B206" i="3"/>
  <c r="B226" i="3" s="1"/>
  <c r="C40" i="19" s="1"/>
  <c r="C13" i="1"/>
  <c r="B201" i="3"/>
  <c r="B221" i="3" s="1"/>
  <c r="C68" i="19" s="1"/>
  <c r="B200" i="3"/>
  <c r="B220" i="3" s="1"/>
  <c r="C67" i="19" s="1"/>
  <c r="B196" i="3"/>
  <c r="B216" i="3" s="1"/>
  <c r="C63" i="19" s="1"/>
  <c r="B195" i="3"/>
  <c r="B215" i="3" s="1"/>
  <c r="C62" i="19" s="1"/>
  <c r="B199" i="3"/>
  <c r="B219" i="3" s="1"/>
  <c r="C66" i="19" s="1"/>
  <c r="B202" i="3"/>
  <c r="B222" i="3" s="1"/>
  <c r="C69" i="19" s="1"/>
  <c r="B207" i="3"/>
  <c r="B227" i="3" s="1"/>
  <c r="C41" i="19" s="1"/>
  <c r="B209" i="3"/>
  <c r="B229" i="3" s="1"/>
  <c r="C44" i="19" s="1"/>
  <c r="B205" i="3"/>
  <c r="B225" i="3" s="1"/>
  <c r="C39" i="19" s="1"/>
  <c r="B198" i="3"/>
  <c r="B218" i="3" s="1"/>
  <c r="C65" i="19" s="1"/>
  <c r="B204" i="3"/>
  <c r="B224" i="3" s="1"/>
  <c r="C38" i="19" s="1"/>
  <c r="B208" i="3"/>
  <c r="B228" i="3" s="1"/>
  <c r="C43" i="19" s="1"/>
  <c r="B197" i="3"/>
  <c r="B217" i="3" s="1"/>
  <c r="C64" i="19" s="1"/>
  <c r="B57" i="3" l="1"/>
  <c r="C17" i="19" s="1"/>
  <c r="C17" i="12"/>
  <c r="C8" i="19"/>
  <c r="C13" i="12"/>
  <c r="D10" i="23"/>
  <c r="J10" i="23" s="1"/>
  <c r="C15" i="12"/>
  <c r="F10" i="23"/>
  <c r="L10" i="23" s="1"/>
  <c r="C15" i="10"/>
  <c r="D9" i="20"/>
  <c r="J9" i="20" s="1"/>
  <c r="D9" i="23"/>
  <c r="D6" i="20"/>
  <c r="J6" i="20" s="1"/>
  <c r="D6" i="23"/>
  <c r="F9" i="20"/>
  <c r="L9" i="20" s="1"/>
  <c r="F9" i="23"/>
  <c r="L9" i="23" s="1"/>
  <c r="C13" i="10"/>
  <c r="C61" i="19"/>
  <c r="C15" i="19"/>
  <c r="BR22" i="3"/>
  <c r="BQ48" i="3"/>
  <c r="BQ58" i="3"/>
  <c r="BQ59" i="3"/>
  <c r="C17" i="10"/>
  <c r="N11" i="23" l="1"/>
  <c r="N10" i="23"/>
  <c r="N7" i="23"/>
  <c r="N12" i="23"/>
  <c r="N6" i="23"/>
  <c r="N8" i="23"/>
  <c r="N13" i="23"/>
  <c r="Q7" i="23"/>
  <c r="Q6" i="23"/>
  <c r="Q8" i="23"/>
  <c r="J6" i="23"/>
  <c r="F6" i="20"/>
  <c r="L6" i="20" s="1"/>
  <c r="F6" i="23"/>
  <c r="L6" i="23" s="1"/>
  <c r="J9" i="23"/>
  <c r="N9" i="23"/>
  <c r="BS22" i="3"/>
  <c r="BR48" i="3"/>
  <c r="BR59" i="3"/>
  <c r="BR58" i="3"/>
  <c r="BT22" i="3" l="1"/>
  <c r="BS48" i="3"/>
  <c r="BS59" i="3"/>
  <c r="BS58" i="3"/>
  <c r="BU22" i="3" l="1"/>
  <c r="BT48" i="3"/>
  <c r="BT59" i="3"/>
  <c r="BT58" i="3"/>
  <c r="BV22" i="3" l="1"/>
  <c r="BU48" i="3"/>
  <c r="G10" i="1" s="1"/>
  <c r="BU59" i="3"/>
  <c r="G16" i="1" s="1"/>
  <c r="BU58" i="3"/>
  <c r="G15" i="1" s="1"/>
  <c r="BW22" i="3" l="1"/>
  <c r="BV48" i="3"/>
  <c r="BV59" i="3"/>
  <c r="BV58" i="3"/>
  <c r="BX22" i="3" l="1"/>
  <c r="BW48" i="3"/>
  <c r="BW58" i="3"/>
  <c r="BW59" i="3"/>
  <c r="BY22" i="3" l="1"/>
  <c r="BX48" i="3"/>
  <c r="BX58" i="3"/>
  <c r="BX59" i="3"/>
  <c r="BZ22" i="3" l="1"/>
  <c r="BY48" i="3"/>
  <c r="BY58" i="3"/>
  <c r="BY59" i="3"/>
  <c r="CA22" i="3" l="1"/>
  <c r="BZ48" i="3"/>
  <c r="BZ58" i="3"/>
  <c r="BZ59" i="3"/>
  <c r="CB22" i="3" l="1"/>
  <c r="CA48" i="3"/>
  <c r="CA59" i="3"/>
  <c r="CA58" i="3"/>
  <c r="CC22" i="3" l="1"/>
  <c r="CB48" i="3"/>
  <c r="H10" i="1" s="1"/>
  <c r="CB59" i="3"/>
  <c r="H16" i="1" s="1"/>
  <c r="CB58" i="3"/>
  <c r="H15" i="1" s="1"/>
  <c r="CD22" i="3" l="1"/>
  <c r="CC48" i="3"/>
  <c r="CC59" i="3"/>
  <c r="CC58" i="3"/>
  <c r="CE22" i="3" l="1"/>
  <c r="CD48" i="3"/>
  <c r="CD58" i="3"/>
  <c r="CD59" i="3"/>
  <c r="CF22" i="3" l="1"/>
  <c r="CE48" i="3"/>
  <c r="CE58" i="3"/>
  <c r="CE59" i="3"/>
  <c r="CG22" i="3" l="1"/>
  <c r="CF48" i="3"/>
  <c r="CF59" i="3"/>
  <c r="CF58" i="3"/>
  <c r="CH22" i="3" l="1"/>
  <c r="CG48" i="3"/>
  <c r="CG59" i="3"/>
  <c r="CG58" i="3"/>
  <c r="CI22" i="3" l="1"/>
  <c r="CH48" i="3"/>
  <c r="CH59" i="3"/>
  <c r="CH58" i="3"/>
  <c r="CJ22" i="3" l="1"/>
  <c r="CI48" i="3"/>
  <c r="I10" i="1" s="1"/>
  <c r="CI59" i="3"/>
  <c r="I16" i="1" s="1"/>
  <c r="CI58" i="3"/>
  <c r="I15" i="1" s="1"/>
  <c r="CK22" i="3" l="1"/>
  <c r="CJ48" i="3"/>
  <c r="CJ58" i="3"/>
  <c r="CJ59" i="3"/>
  <c r="CL22" i="3" l="1"/>
  <c r="CK48" i="3"/>
  <c r="CK58" i="3"/>
  <c r="CK59" i="3"/>
  <c r="CM22" i="3" l="1"/>
  <c r="CL48" i="3"/>
  <c r="CL59" i="3"/>
  <c r="CL58" i="3"/>
  <c r="CN22" i="3" l="1"/>
  <c r="CM48" i="3"/>
  <c r="CM59" i="3"/>
  <c r="CM58" i="3"/>
  <c r="CO22" i="3" l="1"/>
  <c r="CN48" i="3"/>
  <c r="CN59" i="3"/>
  <c r="CN58" i="3"/>
  <c r="CP22" i="3" l="1"/>
  <c r="CQ22" i="3" s="1"/>
  <c r="CR22" i="3" s="1"/>
  <c r="CS22" i="3" s="1"/>
  <c r="CT22" i="3" s="1"/>
  <c r="CU22" i="3" s="1"/>
  <c r="CV22" i="3" s="1"/>
  <c r="CW22" i="3" s="1"/>
  <c r="CX22" i="3" s="1"/>
  <c r="CY22" i="3" s="1"/>
  <c r="CZ22" i="3" s="1"/>
  <c r="DA22" i="3" s="1"/>
  <c r="DB22" i="3" s="1"/>
  <c r="DC22" i="3" s="1"/>
  <c r="DD22" i="3" s="1"/>
  <c r="DE22" i="3" s="1"/>
  <c r="DF22" i="3" s="1"/>
  <c r="DG22" i="3" s="1"/>
  <c r="DH22" i="3" s="1"/>
  <c r="DI22" i="3" s="1"/>
  <c r="DJ22" i="3" s="1"/>
  <c r="DK22" i="3" s="1"/>
  <c r="DL22" i="3" s="1"/>
  <c r="DM22" i="3" s="1"/>
  <c r="DN22" i="3" s="1"/>
  <c r="DO22" i="3" s="1"/>
  <c r="DP22" i="3" s="1"/>
  <c r="DQ22" i="3" s="1"/>
  <c r="DR22" i="3" s="1"/>
  <c r="DS22" i="3" s="1"/>
  <c r="DT22" i="3" s="1"/>
  <c r="DU22" i="3" s="1"/>
  <c r="DV22" i="3" s="1"/>
  <c r="DW22" i="3" s="1"/>
  <c r="DX22" i="3" s="1"/>
  <c r="DY22" i="3" s="1"/>
  <c r="DZ22" i="3" s="1"/>
  <c r="EA22" i="3" s="1"/>
  <c r="EB22" i="3" s="1"/>
  <c r="EC22" i="3" s="1"/>
  <c r="ED22" i="3" s="1"/>
  <c r="EE22" i="3" s="1"/>
  <c r="EF22" i="3" s="1"/>
  <c r="EG22" i="3" s="1"/>
  <c r="EH22" i="3" s="1"/>
  <c r="EI22" i="3" s="1"/>
  <c r="EJ22" i="3" s="1"/>
  <c r="EK22" i="3" s="1"/>
  <c r="EL22" i="3" s="1"/>
  <c r="EM22" i="3" s="1"/>
  <c r="EN22" i="3" s="1"/>
  <c r="EO22" i="3" s="1"/>
  <c r="EP22" i="3" s="1"/>
  <c r="EQ22" i="3" s="1"/>
  <c r="ER22" i="3" s="1"/>
  <c r="ES22" i="3" s="1"/>
  <c r="ET22" i="3" s="1"/>
  <c r="EU22" i="3" s="1"/>
  <c r="EV22" i="3" s="1"/>
  <c r="EW22" i="3" s="1"/>
  <c r="EX22" i="3" s="1"/>
  <c r="EY22" i="3" s="1"/>
  <c r="EZ22" i="3" s="1"/>
  <c r="FA22" i="3" s="1"/>
  <c r="FB22" i="3" s="1"/>
  <c r="FC22" i="3" s="1"/>
  <c r="FD22" i="3" s="1"/>
  <c r="FE22" i="3" s="1"/>
  <c r="FF22" i="3" s="1"/>
  <c r="FG22" i="3" s="1"/>
  <c r="FH22" i="3" s="1"/>
  <c r="FI22" i="3" s="1"/>
  <c r="FJ22" i="3" s="1"/>
  <c r="FK22" i="3" s="1"/>
  <c r="FL22" i="3" s="1"/>
  <c r="FM22" i="3" s="1"/>
  <c r="FN22" i="3" s="1"/>
  <c r="FO22" i="3" s="1"/>
  <c r="FP22" i="3" s="1"/>
  <c r="FQ22" i="3" s="1"/>
  <c r="FR22" i="3" s="1"/>
  <c r="FS22" i="3" s="1"/>
  <c r="FT22" i="3" s="1"/>
  <c r="FU22" i="3" s="1"/>
  <c r="FV22" i="3" s="1"/>
  <c r="FW22" i="3" s="1"/>
  <c r="FX22" i="3" s="1"/>
  <c r="FY22" i="3" s="1"/>
  <c r="FZ22" i="3" s="1"/>
  <c r="GA22" i="3" s="1"/>
  <c r="GB22" i="3" s="1"/>
  <c r="GC22" i="3" s="1"/>
  <c r="GD22" i="3" s="1"/>
  <c r="GE22" i="3" s="1"/>
  <c r="GF22" i="3" s="1"/>
  <c r="GG22" i="3" s="1"/>
  <c r="GH22" i="3" s="1"/>
  <c r="GI22" i="3" s="1"/>
  <c r="GJ22" i="3" s="1"/>
  <c r="GK22" i="3" s="1"/>
  <c r="GL22" i="3" s="1"/>
  <c r="GM22" i="3" s="1"/>
  <c r="GN22" i="3" s="1"/>
  <c r="GO22" i="3" s="1"/>
  <c r="GP22" i="3" s="1"/>
  <c r="GQ22" i="3" s="1"/>
  <c r="GR22" i="3" s="1"/>
  <c r="GS22" i="3" s="1"/>
  <c r="GT22" i="3" s="1"/>
  <c r="GU22" i="3" s="1"/>
  <c r="GV22" i="3" s="1"/>
  <c r="GW22" i="3" s="1"/>
  <c r="GX22" i="3" s="1"/>
  <c r="GY22" i="3" s="1"/>
  <c r="GZ22" i="3" s="1"/>
  <c r="HA22" i="3" s="1"/>
  <c r="HB22" i="3" s="1"/>
  <c r="HC22" i="3" s="1"/>
  <c r="HD22" i="3" s="1"/>
  <c r="HE22" i="3" s="1"/>
  <c r="HF22" i="3" s="1"/>
  <c r="HG22" i="3" s="1"/>
  <c r="HH22" i="3" s="1"/>
  <c r="CO48" i="3"/>
  <c r="CO58" i="3"/>
  <c r="CO59" i="3"/>
</calcChain>
</file>

<file path=xl/comments1.xml><?xml version="1.0" encoding="utf-8"?>
<comments xmlns="http://schemas.openxmlformats.org/spreadsheetml/2006/main">
  <authors>
    <author>Uranga, Edurne (KWSTC)</author>
  </authors>
  <commentList>
    <comment ref="B22" authorId="0" shapeId="0">
      <text>
        <r>
          <rPr>
            <b/>
            <sz val="9"/>
            <color indexed="81"/>
            <rFont val="Tahoma"/>
            <family val="2"/>
          </rPr>
          <t>cambiar cada trim</t>
        </r>
        <r>
          <rPr>
            <sz val="9"/>
            <color indexed="81"/>
            <rFont val="Tahoma"/>
            <family val="2"/>
          </rPr>
          <t xml:space="preserve">
vinculado a pestaña ¡</t>
        </r>
      </text>
    </comment>
    <comment ref="B41" authorId="0" shapeId="0">
      <text>
        <r>
          <rPr>
            <b/>
            <sz val="9"/>
            <color indexed="81"/>
            <rFont val="Tahoma"/>
            <family val="2"/>
          </rPr>
          <t>cambiar cada trim
Vinculado a pestaña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 xml:space="preserve">alcoh sobre pobl &gt;18
resto poblc &gt;10
</t>
        </r>
      </text>
    </comment>
  </commentList>
</comments>
</file>

<file path=xl/sharedStrings.xml><?xml version="1.0" encoding="utf-8"?>
<sst xmlns="http://schemas.openxmlformats.org/spreadsheetml/2006/main" count="4089" uniqueCount="472">
  <si>
    <t>RON</t>
  </si>
  <si>
    <t>GIN</t>
  </si>
  <si>
    <t>ANIS</t>
  </si>
  <si>
    <t>OTRAS</t>
  </si>
  <si>
    <t>Frecuencia</t>
  </si>
  <si>
    <t>18-24 años</t>
  </si>
  <si>
    <t>25-34 años</t>
  </si>
  <si>
    <t>35-49 años</t>
  </si>
  <si>
    <t>50+ años</t>
  </si>
  <si>
    <t>Hombre</t>
  </si>
  <si>
    <t>Mujer</t>
  </si>
  <si>
    <t>% consumiciones</t>
  </si>
  <si>
    <t>TOTAL</t>
  </si>
  <si>
    <t>AMB</t>
  </si>
  <si>
    <t>Rto Cat Aragón</t>
  </si>
  <si>
    <t>Levante</t>
  </si>
  <si>
    <t>Andalucía</t>
  </si>
  <si>
    <t>AMM</t>
  </si>
  <si>
    <t>Resto Centro</t>
  </si>
  <si>
    <t>Norte Centro</t>
  </si>
  <si>
    <t>Noroeste</t>
  </si>
  <si>
    <t>Litros x individuo</t>
  </si>
  <si>
    <t>i121magr - table - 25/11/2014 23:26:51</t>
  </si>
  <si>
    <t>.Total Bebidas Frias</t>
  </si>
  <si>
    <t>VinoTint.VerCavSidr</t>
  </si>
  <si>
    <t>Vino</t>
  </si>
  <si>
    <t>Tinto</t>
  </si>
  <si>
    <t>tinto botella</t>
  </si>
  <si>
    <t>tinto copa</t>
  </si>
  <si>
    <t>Blanco</t>
  </si>
  <si>
    <t>blanco botella</t>
  </si>
  <si>
    <t>blanco copa</t>
  </si>
  <si>
    <t>Rosado</t>
  </si>
  <si>
    <t>rosado botella</t>
  </si>
  <si>
    <t>rosado copa</t>
  </si>
  <si>
    <t>Tinto de Verano</t>
  </si>
  <si>
    <t>tinto de verano bote</t>
  </si>
  <si>
    <t>tinto de verano copa</t>
  </si>
  <si>
    <t>Cava</t>
  </si>
  <si>
    <t>cava botella</t>
  </si>
  <si>
    <t>cava copa</t>
  </si>
  <si>
    <t>Sidra</t>
  </si>
  <si>
    <t>sidra botella</t>
  </si>
  <si>
    <t>sidra copa</t>
  </si>
  <si>
    <t>Cerveza</t>
  </si>
  <si>
    <t>Con alcohol</t>
  </si>
  <si>
    <t>c.alc.Botella Litro</t>
  </si>
  <si>
    <t>c.alc.Botella Tercio</t>
  </si>
  <si>
    <t>c.alc.Botella Quinto</t>
  </si>
  <si>
    <t>c.alc.Resto Botella</t>
  </si>
  <si>
    <t>c.alc.Lata</t>
  </si>
  <si>
    <t>c.alc.Jarra Grande</t>
  </si>
  <si>
    <t>c.alc.Jarra Mediana</t>
  </si>
  <si>
    <t>c.alc.Jarra Pequeña</t>
  </si>
  <si>
    <t>c.alc.Caña</t>
  </si>
  <si>
    <t>c.alc.Tubo</t>
  </si>
  <si>
    <t>c.alc.Tercio</t>
  </si>
  <si>
    <t>Sin alcohol</t>
  </si>
  <si>
    <t>s.alc.Botella Litro</t>
  </si>
  <si>
    <t>s.alc.Botella Tercio</t>
  </si>
  <si>
    <t>s.alc.Botella Quinto</t>
  </si>
  <si>
    <t>s.alc.Resto Botella</t>
  </si>
  <si>
    <t>s.alc.Lata</t>
  </si>
  <si>
    <t>s.alc.Jarra Grande</t>
  </si>
  <si>
    <t>s.alc.Jarra Mediana</t>
  </si>
  <si>
    <t>s.alc.Jarra Pequeña</t>
  </si>
  <si>
    <t>s.alc.Caña</t>
  </si>
  <si>
    <t>s.alc.Tubo</t>
  </si>
  <si>
    <t>s.alc.Tercio</t>
  </si>
  <si>
    <t>Espirituosas</t>
  </si>
  <si>
    <t>Ginebra</t>
  </si>
  <si>
    <t>gin chupito</t>
  </si>
  <si>
    <t>gin botella</t>
  </si>
  <si>
    <t>gin consumición</t>
  </si>
  <si>
    <t>gin cubalitro</t>
  </si>
  <si>
    <t>gin breezer</t>
  </si>
  <si>
    <t>gin cocktail</t>
  </si>
  <si>
    <t>Ron</t>
  </si>
  <si>
    <t>ron chupito</t>
  </si>
  <si>
    <t>ron botella</t>
  </si>
  <si>
    <t>ron consumición</t>
  </si>
  <si>
    <t>ron cubalitro</t>
  </si>
  <si>
    <t>ron breezer</t>
  </si>
  <si>
    <t>ron cocktail</t>
  </si>
  <si>
    <t>Anis</t>
  </si>
  <si>
    <t>anis chupito</t>
  </si>
  <si>
    <t>anis botella</t>
  </si>
  <si>
    <t>anis consumición</t>
  </si>
  <si>
    <t>anis cubalitro</t>
  </si>
  <si>
    <t>anis breezer</t>
  </si>
  <si>
    <t>anis cocktail</t>
  </si>
  <si>
    <t>Otras Espirituosas</t>
  </si>
  <si>
    <t>o.espirit.chupito</t>
  </si>
  <si>
    <t>o.espirit.botella</t>
  </si>
  <si>
    <t>o.espirit.consumici.</t>
  </si>
  <si>
    <t>o.espirit.cubalitro</t>
  </si>
  <si>
    <t>o.espirit.breezer</t>
  </si>
  <si>
    <t>o.espirit.cocktail</t>
  </si>
  <si>
    <t>Zumo</t>
  </si>
  <si>
    <t>zumo vaso pequeño</t>
  </si>
  <si>
    <t>zumo vaso mediano</t>
  </si>
  <si>
    <t>zumo vaso grande</t>
  </si>
  <si>
    <t>zumo env 200ml</t>
  </si>
  <si>
    <t>zumo env 330ml</t>
  </si>
  <si>
    <t>zumo env 331ml+</t>
  </si>
  <si>
    <t>Bebidas Zumo+Leche</t>
  </si>
  <si>
    <t>Beb zum+lech.vaso peq</t>
  </si>
  <si>
    <t>Beb zum+lech.vaso med</t>
  </si>
  <si>
    <t>Beb zum+lech.vaso gra</t>
  </si>
  <si>
    <t>Beb zum+lech.env200ml</t>
  </si>
  <si>
    <t>Beb zum+lech.env330ml</t>
  </si>
  <si>
    <t>Beb zum+lec.env331ml+</t>
  </si>
  <si>
    <t>Agua Envasada</t>
  </si>
  <si>
    <t>hasta 33cl</t>
  </si>
  <si>
    <t>34 a 75cl</t>
  </si>
  <si>
    <t>75cl+</t>
  </si>
  <si>
    <t>garrafa 5l</t>
  </si>
  <si>
    <t>garrafa 8l</t>
  </si>
  <si>
    <t>garrafa otros</t>
  </si>
  <si>
    <t>Bebidas Refrescantes</t>
  </si>
  <si>
    <t>Colas</t>
  </si>
  <si>
    <t>Cola Regular</t>
  </si>
  <si>
    <t>Cola Reg Bot h.33cl</t>
  </si>
  <si>
    <t>Cola Reg Bot Median</t>
  </si>
  <si>
    <t>Cola Reg Bot 1l+</t>
  </si>
  <si>
    <t>Cola Reg Lata 33cl</t>
  </si>
  <si>
    <t>Cola Reg Lata 50cl</t>
  </si>
  <si>
    <t>Cola Reg Vaso peque</t>
  </si>
  <si>
    <t>Cola Reg Vaso media</t>
  </si>
  <si>
    <t>Cola Reg Vaso grand</t>
  </si>
  <si>
    <t>Light/Zero</t>
  </si>
  <si>
    <t>co.lig/zeroBot h.33</t>
  </si>
  <si>
    <t>co.lig/zeroBot Medi</t>
  </si>
  <si>
    <t>co.lig/zeroBot 1l+</t>
  </si>
  <si>
    <t>co.lig/zero Lat.33c</t>
  </si>
  <si>
    <t>co.lig/zero Lat.50c</t>
  </si>
  <si>
    <t>co.lig/zero Vaso pe</t>
  </si>
  <si>
    <t>co.lig/zero Vaso me</t>
  </si>
  <si>
    <t>co.lig/zero Vaso gr</t>
  </si>
  <si>
    <t>Con Cafeina</t>
  </si>
  <si>
    <t>con caf Bot h.33cl</t>
  </si>
  <si>
    <t>con caf Bot Median</t>
  </si>
  <si>
    <t>con caf Bot 1l+</t>
  </si>
  <si>
    <t>con caf Lata 33cl</t>
  </si>
  <si>
    <t>con caf Lata 50cl</t>
  </si>
  <si>
    <t>con caf Vaso pequeñ</t>
  </si>
  <si>
    <t>con caf Vaso median</t>
  </si>
  <si>
    <t>con caf Vaso grande</t>
  </si>
  <si>
    <t>Sin Cafeina</t>
  </si>
  <si>
    <t>sin caf Bot h.33cl</t>
  </si>
  <si>
    <t>sin caf Bot Mediana</t>
  </si>
  <si>
    <t>sin caf Bot 1l+</t>
  </si>
  <si>
    <t>sin caf Lata 33cl</t>
  </si>
  <si>
    <t>sin caf Lata 50cl</t>
  </si>
  <si>
    <t>sin caf Vaso pequeñ</t>
  </si>
  <si>
    <t>sin caf Vaso median</t>
  </si>
  <si>
    <t>sin caf Vaso grande</t>
  </si>
  <si>
    <t>Frutas con gas</t>
  </si>
  <si>
    <t>fcg Bot h.33cl</t>
  </si>
  <si>
    <t>fcg Bot Mediana</t>
  </si>
  <si>
    <t>fcg Bot 1l+</t>
  </si>
  <si>
    <t>fcg Lata 33cl</t>
  </si>
  <si>
    <t>fcg Lata 50cl</t>
  </si>
  <si>
    <t>fcg Vaso pequeño</t>
  </si>
  <si>
    <t>fcg Vaso mediano</t>
  </si>
  <si>
    <t>fcg Vaso grande</t>
  </si>
  <si>
    <t>Frutas sin gas</t>
  </si>
  <si>
    <t>fsg Bot h.33cl</t>
  </si>
  <si>
    <t>fsg Bot Mediana</t>
  </si>
  <si>
    <t>fsg Bot 1l+</t>
  </si>
  <si>
    <t>fsg Lata 33cl</t>
  </si>
  <si>
    <t>fsg Lata 50cl</t>
  </si>
  <si>
    <t>fsg Vaso pequeño</t>
  </si>
  <si>
    <t>fsg Vaso mediano</t>
  </si>
  <si>
    <t>fsg Vaso grande</t>
  </si>
  <si>
    <t>Mixers</t>
  </si>
  <si>
    <t>mixers Bot h.33cl</t>
  </si>
  <si>
    <t>mixers Bot Mediana</t>
  </si>
  <si>
    <t>mixers Bot 1l+</t>
  </si>
  <si>
    <t>mixers Lata 33cl</t>
  </si>
  <si>
    <t>mixers Lata 50cl</t>
  </si>
  <si>
    <t>mixers Vaso pequeño</t>
  </si>
  <si>
    <t>mixers Vaso mediano</t>
  </si>
  <si>
    <t>mixers Vaso grande</t>
  </si>
  <si>
    <t>Isotónicas</t>
  </si>
  <si>
    <t>isoton.Bot h.33cl</t>
  </si>
  <si>
    <t>isoton.Bot Mediana</t>
  </si>
  <si>
    <t>isoton.Bot 1l+</t>
  </si>
  <si>
    <t>isoton.Lata 33cl</t>
  </si>
  <si>
    <t>isoton.Lata 50cl</t>
  </si>
  <si>
    <t>isoton.Vaso pequeño</t>
  </si>
  <si>
    <t>isoton.Vaso mediano</t>
  </si>
  <si>
    <t>isoton.Vaso grande</t>
  </si>
  <si>
    <t>Energéticas</t>
  </si>
  <si>
    <t>energét.Bot h.33cl</t>
  </si>
  <si>
    <t>energét.Bot Mediana</t>
  </si>
  <si>
    <t>energét.Bot 1l+</t>
  </si>
  <si>
    <t>energét.Lata 33cl</t>
  </si>
  <si>
    <t>energét.Lata 50cl</t>
  </si>
  <si>
    <t>energét.Vaso pequeño</t>
  </si>
  <si>
    <t>energét.Vaso mediano</t>
  </si>
  <si>
    <t>energét.Vaso grande</t>
  </si>
  <si>
    <t>Gaseosas</t>
  </si>
  <si>
    <t>Gaseosas Bot h.33cl</t>
  </si>
  <si>
    <t>Gaseosas Bot Mediana</t>
  </si>
  <si>
    <t>Gaseosas Bot 1l+</t>
  </si>
  <si>
    <t>Gaseosas Lata 33cl</t>
  </si>
  <si>
    <t>Gaseosas Lata 50cl</t>
  </si>
  <si>
    <t>Gaseosas Vaso pequeñ</t>
  </si>
  <si>
    <t>Gaseosas Vaso median</t>
  </si>
  <si>
    <t>Gaseosas Vaso grande</t>
  </si>
  <si>
    <t>Resto</t>
  </si>
  <si>
    <t>Resto Bot h.33cl</t>
  </si>
  <si>
    <t>Resto Bot Mediana</t>
  </si>
  <si>
    <t>Resto Bot 1l+</t>
  </si>
  <si>
    <t>Resto Lata 33cl</t>
  </si>
  <si>
    <t>Resto Lata 50cl</t>
  </si>
  <si>
    <t>Resto Vaso pequeño</t>
  </si>
  <si>
    <t>Resto Vaso mediano</t>
  </si>
  <si>
    <t>Resto Vaso grande</t>
  </si>
  <si>
    <t>T.Bebidas Combinadas</t>
  </si>
  <si>
    <t>Weighted Euro</t>
  </si>
  <si>
    <t>Weighted Vol1</t>
  </si>
  <si>
    <t>Weighted Penetración %</t>
  </si>
  <si>
    <t>Weighted Gasto Medio</t>
  </si>
  <si>
    <t>Weighted Compra Media</t>
  </si>
  <si>
    <t>Weighted Frecuencia de Compra</t>
  </si>
  <si>
    <t>Weighted Gasto por Acto de Compra</t>
  </si>
  <si>
    <t>Weighted Cantidad Comprada por Acto</t>
  </si>
  <si>
    <t>Measures = Weighted Vol1</t>
  </si>
  <si>
    <t xml:space="preserve">T.ESPAÑA  </t>
  </si>
  <si>
    <t xml:space="preserve"> BCN AM  </t>
  </si>
  <si>
    <t xml:space="preserve"> REST.CAT ARAGON  </t>
  </si>
  <si>
    <t xml:space="preserve"> LEVANTE  </t>
  </si>
  <si>
    <t xml:space="preserve"> ANDALUCIA  </t>
  </si>
  <si>
    <t xml:space="preserve"> MDD AM  </t>
  </si>
  <si>
    <t xml:space="preserve"> RTO CENTRO  </t>
  </si>
  <si>
    <t xml:space="preserve"> NORTE-CENTRO  </t>
  </si>
  <si>
    <t xml:space="preserve"> NOROESTE  </t>
  </si>
  <si>
    <t xml:space="preserve"> DE 10 A 17 AÑOS  C.  </t>
  </si>
  <si>
    <t xml:space="preserve"> DE 18 A 24 AÑOS  C.  </t>
  </si>
  <si>
    <t xml:space="preserve"> DE 25 A 34 AÑOS  C.  </t>
  </si>
  <si>
    <t xml:space="preserve"> DE 35 A 49 AÑOS  C.  </t>
  </si>
  <si>
    <t xml:space="preserve"> DE 50 A 75 AÑOS  C.  </t>
  </si>
  <si>
    <t xml:space="preserve"> HOMBRE           C.  </t>
  </si>
  <si>
    <t xml:space="preserve"> MUJER            C.  </t>
  </si>
  <si>
    <t>i121magr - table - 25/11/2014 23:29:52</t>
  </si>
  <si>
    <t>period/perl</t>
  </si>
  <si>
    <t>en gris NO TOCAR</t>
  </si>
  <si>
    <t>factor conversion</t>
  </si>
  <si>
    <t>factores conversion (consumicion = X litros)</t>
  </si>
  <si>
    <t>volumen (litros)</t>
  </si>
  <si>
    <t>Weighted Buyers</t>
  </si>
  <si>
    <t>Weighted Households</t>
  </si>
  <si>
    <t>Weighted Households 18+</t>
  </si>
  <si>
    <t>volumen x indiv(litros)</t>
  </si>
  <si>
    <t>Measures = Weighted Buyers</t>
  </si>
  <si>
    <t>CONSUMICIONE</t>
  </si>
  <si>
    <t>WEIGHTED BUYERS</t>
  </si>
  <si>
    <t>LITROS</t>
  </si>
  <si>
    <t>LITROS/INDIV</t>
  </si>
  <si>
    <t>*Población 18-75 años</t>
  </si>
  <si>
    <t>AGUA</t>
  </si>
  <si>
    <t>*Población 10-75 años</t>
  </si>
  <si>
    <t>10-17 años</t>
  </si>
  <si>
    <t>CERVEZA</t>
  </si>
  <si>
    <t>CON ALCOHOL</t>
  </si>
  <si>
    <t>SIN ALCOHOL</t>
  </si>
  <si>
    <t>VINO</t>
  </si>
  <si>
    <t>SIDRA</t>
  </si>
  <si>
    <t>CERVEZAS</t>
  </si>
  <si>
    <t>BEB REFRESCANTES</t>
  </si>
  <si>
    <t>VINO + CAVA + SIDRA</t>
  </si>
  <si>
    <t>COPA</t>
  </si>
  <si>
    <t>BEB ALCOHOLICAS AG</t>
  </si>
  <si>
    <t>TINTO</t>
  </si>
  <si>
    <t>BLANCO</t>
  </si>
  <si>
    <t>ROSADO</t>
  </si>
  <si>
    <t>TINTO DE VERANO</t>
  </si>
  <si>
    <t>COLA</t>
  </si>
  <si>
    <t>NORMAL</t>
  </si>
  <si>
    <t>LIGHT/ZERO</t>
  </si>
  <si>
    <t>CON CAFEINA</t>
  </si>
  <si>
    <t>SIN CAFEINA</t>
  </si>
  <si>
    <t>FRUTAS CON GAS</t>
  </si>
  <si>
    <t>FRUTAS SIN GAS</t>
  </si>
  <si>
    <t>ISOTÓNICAS</t>
  </si>
  <si>
    <t>ENERGÉTICAS</t>
  </si>
  <si>
    <t>GASEOSA</t>
  </si>
  <si>
    <t>RESTO</t>
  </si>
  <si>
    <t>MIXERS</t>
  </si>
  <si>
    <t>ZUMOS</t>
  </si>
  <si>
    <t>BEBIDAS ZUMOS+LECHE</t>
  </si>
  <si>
    <t>ZUMO</t>
  </si>
  <si>
    <t>*No Alcohólicas: Población 10-75 años</t>
  </si>
  <si>
    <t>*Alcohólicas: Población 18-75 años</t>
  </si>
  <si>
    <t>** Solas sin combinadas</t>
  </si>
  <si>
    <t>% Población</t>
  </si>
  <si>
    <t>% Población (18-75)</t>
  </si>
  <si>
    <r>
      <t xml:space="preserve">Consumo Medio </t>
    </r>
    <r>
      <rPr>
        <sz val="12"/>
        <color theme="1"/>
        <rFont val="Calibri"/>
        <family val="2"/>
        <scheme val="minor"/>
      </rPr>
      <t>(consumiciones x indiv)</t>
    </r>
  </si>
  <si>
    <r>
      <t xml:space="preserve">Consumo Medio </t>
    </r>
    <r>
      <rPr>
        <sz val="12"/>
        <color theme="1"/>
        <rFont val="Calibri"/>
        <family val="2"/>
        <scheme val="minor"/>
      </rPr>
      <t>(litros x indiv)</t>
    </r>
  </si>
  <si>
    <r>
      <t>Consumo x acto</t>
    </r>
    <r>
      <rPr>
        <sz val="12"/>
        <color theme="1"/>
        <rFont val="Calibri"/>
        <family val="2"/>
        <scheme val="minor"/>
      </rPr>
      <t xml:space="preserve"> (consumiciones)</t>
    </r>
  </si>
  <si>
    <r>
      <t xml:space="preserve">Volumen </t>
    </r>
    <r>
      <rPr>
        <sz val="12"/>
        <color theme="1"/>
        <rFont val="Calibri"/>
        <family val="2"/>
        <scheme val="minor"/>
      </rPr>
      <t>(Mio consumiciones)</t>
    </r>
  </si>
  <si>
    <r>
      <t>Volumen</t>
    </r>
    <r>
      <rPr>
        <sz val="12"/>
        <color theme="1"/>
        <rFont val="Calibri"/>
        <family val="2"/>
        <scheme val="minor"/>
      </rPr>
      <t xml:space="preserve"> (Mio litros)</t>
    </r>
  </si>
  <si>
    <t>% Penetración: Porcentaje de Individuos que han consumido el producto/categoria a lo largo del periodo de estudio.</t>
  </si>
  <si>
    <t>AMB: Area Metropolitana Barcelona</t>
  </si>
  <si>
    <t>Rto Cat Aragón: Zaragoza, Huesca, Lerida, Islas Baleares, Tarragona, Lerida y Gerona</t>
  </si>
  <si>
    <t>Levante: Castellon, Valencia, Alicante, Murcia y Albacete.</t>
  </si>
  <si>
    <t>Andalucia: Cadiz, Málaga, Granada, Almeria, Jaen, Cordoba, Sevilla, Huelva y Badajoz.</t>
  </si>
  <si>
    <t>Resto Centro: Zamora, Valladolid, Soria, Segovia, Salamanca, Avila, Guadalajara, Teruel, Cuenca, Ciudad Real, Toledo y Caceres.</t>
  </si>
  <si>
    <t>Norte Centro: Cantabria, Palencia, Burgos, La Rioja, Alava, Navarra, Vizcaya y Guipuzcoa.</t>
  </si>
  <si>
    <t>Noroeste: La Coruña, Pontevedra, Orense, Lugo, Asturias y León.</t>
  </si>
  <si>
    <t>PRECIO MEDIO</t>
  </si>
  <si>
    <t>Precio Medio</t>
  </si>
  <si>
    <t>Consumo per capita</t>
  </si>
  <si>
    <t>Gasto per capita</t>
  </si>
  <si>
    <t>Gasto x Cápita</t>
  </si>
  <si>
    <t>Consumo x Cápita</t>
  </si>
  <si>
    <t>% Consumiciones</t>
  </si>
  <si>
    <r>
      <t>BEBIDAS REFRESCANTES</t>
    </r>
    <r>
      <rPr>
        <b/>
        <vertAlign val="superscript"/>
        <sz val="11"/>
        <color theme="1"/>
        <rFont val="Calibri"/>
        <family val="2"/>
        <scheme val="minor"/>
      </rPr>
      <t>**</t>
    </r>
  </si>
  <si>
    <t>BEBIDAS ESPIRITUOSAS</t>
  </si>
  <si>
    <t>TOTAL BEBIDAS FRIAS</t>
  </si>
  <si>
    <t>BEBIDAS ZUMO+LECHE</t>
  </si>
  <si>
    <t>Cerv.Botella Litro</t>
  </si>
  <si>
    <t>Cerv.Botella Tercio</t>
  </si>
  <si>
    <t>Cerv.Botella Quinto</t>
  </si>
  <si>
    <t>Cerv.Resto Botella</t>
  </si>
  <si>
    <t>Cerv.Lata</t>
  </si>
  <si>
    <t>Cerv.Jarra Grande</t>
  </si>
  <si>
    <t>Cerv.Jarra Mediana</t>
  </si>
  <si>
    <t>Cerv.Jarra Pequeña</t>
  </si>
  <si>
    <t>Cerv.Caña</t>
  </si>
  <si>
    <t>Cerv.Tubo</t>
  </si>
  <si>
    <t>Cerv.Tercio</t>
  </si>
  <si>
    <t>HASTA 33CL .</t>
  </si>
  <si>
    <t>DE 34CL. HASTA 75CL.</t>
  </si>
  <si>
    <t>MAS DE 75CL.</t>
  </si>
  <si>
    <t>GARRAFA 5L.</t>
  </si>
  <si>
    <t>GARRAFA 8L.</t>
  </si>
  <si>
    <t>GARRAFA OTRO FORMATO</t>
  </si>
  <si>
    <t>BOT.PEQ. HASTA 33CL</t>
  </si>
  <si>
    <t>BOT.MED</t>
  </si>
  <si>
    <t>BOT.GRANDE 1000</t>
  </si>
  <si>
    <t>LATA 330</t>
  </si>
  <si>
    <t>LATA 500</t>
  </si>
  <si>
    <t>VASO GRANDE</t>
  </si>
  <si>
    <t>VASO MEDIANO</t>
  </si>
  <si>
    <t>VASO PEQUEÑO</t>
  </si>
  <si>
    <t>BOTELLA</t>
  </si>
  <si>
    <t>.TOTAL ZUMOS</t>
  </si>
  <si>
    <t>ENVASADO 200 ML</t>
  </si>
  <si>
    <t>ENVASADO 330 ML</t>
  </si>
  <si>
    <t>ENVASADO 331 ML O MAS</t>
  </si>
  <si>
    <t>CHUPITO</t>
  </si>
  <si>
    <t>CONSUMICION</t>
  </si>
  <si>
    <t>CUBALITRO</t>
  </si>
  <si>
    <t>COCKTAIL</t>
  </si>
  <si>
    <r>
      <t>% Penetración</t>
    </r>
    <r>
      <rPr>
        <b/>
        <vertAlign val="superscript"/>
        <sz val="12"/>
        <color theme="1"/>
        <rFont val="Calibri"/>
        <family val="2"/>
        <scheme val="minor"/>
      </rPr>
      <t>*</t>
    </r>
  </si>
  <si>
    <t>BEBIDAS REFRESCANTES</t>
  </si>
  <si>
    <t>TOTAL BEBIDAS  ESPIRITUOSAS</t>
  </si>
  <si>
    <t>Precio Medio €/litro</t>
  </si>
  <si>
    <r>
      <t xml:space="preserve">Valor </t>
    </r>
    <r>
      <rPr>
        <sz val="12"/>
        <color theme="1"/>
        <rFont val="Calibri"/>
        <family val="2"/>
        <scheme val="minor"/>
      </rPr>
      <t>(Mio Euros)</t>
    </r>
  </si>
  <si>
    <t>Litros (Mio)</t>
  </si>
  <si>
    <t>Valor (Mio €)</t>
  </si>
  <si>
    <t xml:space="preserve">Consumo x Cápita </t>
  </si>
  <si>
    <t>VINO &amp; ESPUMOSOS</t>
  </si>
  <si>
    <t>BEB ZUMO+LECHE</t>
  </si>
  <si>
    <t>Analyzer Report</t>
  </si>
  <si>
    <t>VOLUMEN (Miles Kgs)</t>
  </si>
  <si>
    <t>VALOR (Miles Euros)</t>
  </si>
  <si>
    <t>CONSUMO X CAPITA</t>
  </si>
  <si>
    <t xml:space="preserve">   .TOTAL ALIMENTACION</t>
  </si>
  <si>
    <t xml:space="preserve">      CERVEZAS</t>
  </si>
  <si>
    <t xml:space="preserve">      AGUA DE BEBIDA ENVAS.</t>
  </si>
  <si>
    <t xml:space="preserve">      TOTAL ZUMO Y NECTAR</t>
  </si>
  <si>
    <t xml:space="preserve">            BEBIDAS ZUMO+LECHE</t>
  </si>
  <si>
    <t>Frecuencia: Actos de consumo</t>
  </si>
  <si>
    <t>Consumo Medio (Consumiciones medias por individuo): Promedio de consumiciones por consumidor en el periodo de estudio.</t>
  </si>
  <si>
    <t>Consumo por acto (Consumiciones): Número de consumiciones por acto de consumo de fuera de casa</t>
  </si>
  <si>
    <t>Consumo per Cápita: Litros por individuo (ratio entre Volumen Total y Total Individuos)</t>
  </si>
  <si>
    <t>Gasto per Cápita: Euros por individuo (ratio entre Gasto Total y Total Individuos)</t>
  </si>
  <si>
    <t>Precio Medio: Precio Medio pagado por litro, €/Ltr.</t>
  </si>
  <si>
    <t>AMM: Area Metropolitana de Madrid.</t>
  </si>
  <si>
    <t>- Sin base estadística</t>
  </si>
  <si>
    <t>* No consumo en edades de 10-17</t>
  </si>
  <si>
    <t>- Sin base estadísitica</t>
  </si>
  <si>
    <t>Resto vino</t>
  </si>
  <si>
    <t>resto vino botella</t>
  </si>
  <si>
    <t>resto vino copa</t>
  </si>
  <si>
    <t>Whisky</t>
  </si>
  <si>
    <t>whisky chupito</t>
  </si>
  <si>
    <t>whisky botella</t>
  </si>
  <si>
    <t>whisky consumicion</t>
  </si>
  <si>
    <t>whisky cubalitro</t>
  </si>
  <si>
    <t>whisky breezer</t>
  </si>
  <si>
    <t>whisky cocktail</t>
  </si>
  <si>
    <t>Brandy</t>
  </si>
  <si>
    <t>brandy chupito</t>
  </si>
  <si>
    <t>brandy botella</t>
  </si>
  <si>
    <t>brandy consumicion</t>
  </si>
  <si>
    <t>brandy cubalitro</t>
  </si>
  <si>
    <t>brandy breezer</t>
  </si>
  <si>
    <t>brandy cocktail</t>
  </si>
  <si>
    <t>WHISKY</t>
  </si>
  <si>
    <t>BRANDY</t>
  </si>
  <si>
    <t>Measures = Weighted Households</t>
  </si>
  <si>
    <t>PEARL</t>
  </si>
  <si>
    <t>PERIODO</t>
  </si>
  <si>
    <t>vinos derivados y sidras</t>
  </si>
  <si>
    <t>GASEOSAS Y BEBIDAS REFRESCANTES SIN ZUMO LECHE</t>
  </si>
  <si>
    <t>ojo ¡¡¡¡ sacar porcentajes de población en cada trim¡¡¡  VA VINCULADO ¡  Y ES DE LA EXTRACCION PERIOD¡¡¡¡</t>
  </si>
  <si>
    <t>ESPAÑA SIN CANARIAS</t>
  </si>
  <si>
    <t>ojo poner españa sin canarias ¡¡¡¡ al cambio de año, pedir a estadistica el universo sin canarias</t>
  </si>
  <si>
    <t>Año 2015</t>
  </si>
  <si>
    <t>Consumo Medio (Litros por individuo): Promedio de litros consumidos por consumidor en el periodo de estudio.</t>
  </si>
  <si>
    <t>OOH</t>
  </si>
  <si>
    <t>IN HOME</t>
  </si>
  <si>
    <t>TODO VINCULADO ¡¡¡¡</t>
  </si>
  <si>
    <t>Fuera de Casa</t>
  </si>
  <si>
    <t>En Casa</t>
  </si>
  <si>
    <t>Valor</t>
  </si>
  <si>
    <t xml:space="preserve">Volumen </t>
  </si>
  <si>
    <t>CONSUMICIONES</t>
  </si>
  <si>
    <t>% CONSUMICIONES</t>
  </si>
  <si>
    <t>vinculado</t>
  </si>
  <si>
    <t>Espumosos (inc.cava)</t>
  </si>
  <si>
    <t xml:space="preserve">      TOTAL VINOS</t>
  </si>
  <si>
    <t xml:space="preserve">TOTAL VINOS SIN ESPUMOSOS NO DTS </t>
  </si>
  <si>
    <t>VINO, ESPUM. (inc.cava) TINTO DE VERANO, SIDRA</t>
  </si>
  <si>
    <t xml:space="preserve">            ESPUMOSOS(INC CAVA</t>
  </si>
  <si>
    <t>Volumen en Millones de consumiciones: Volumen total en consumiciones realizado por los individuos residentes en España.</t>
  </si>
  <si>
    <t>Volumen en Millones de litros consumidos: Volumen total de litros consumidos por los individuos residentes en España.</t>
  </si>
  <si>
    <t>Valor en Euros: Gasto total realizado por los individuos residentes en España.</t>
  </si>
  <si>
    <t xml:space="preserve">      SIDRAS</t>
  </si>
  <si>
    <t xml:space="preserve">      OTRA BEBIDA CON VINO</t>
  </si>
  <si>
    <t>Sidras</t>
  </si>
  <si>
    <t>*VINO, ESPUM. (inc.cava) TINTO DE VERANO, SIDRA</t>
  </si>
  <si>
    <t>VINO, ESPUMOSOS (Inc. Cava), TINTO DE VERANO, SIDRA</t>
  </si>
  <si>
    <t>TOTAL BEBIDAS FRÍAS</t>
  </si>
  <si>
    <t>ESPUMOSOS (Inc Cava)</t>
  </si>
  <si>
    <t>^Consumo Dentro del Hogar sin Canarias</t>
  </si>
  <si>
    <t>* No se incluye Canarias</t>
  </si>
  <si>
    <t xml:space="preserve">  BCN AM  </t>
  </si>
  <si>
    <t xml:space="preserve">  REST.CAT ARAGON  </t>
  </si>
  <si>
    <t xml:space="preserve">  LEVANTE  </t>
  </si>
  <si>
    <t xml:space="preserve">  ANDALUCIA  </t>
  </si>
  <si>
    <t xml:space="preserve">  MDD AM  </t>
  </si>
  <si>
    <t xml:space="preserve">  RTO CENTRO  </t>
  </si>
  <si>
    <t xml:space="preserve">  NORTE-CENTRO  </t>
  </si>
  <si>
    <t xml:space="preserve">  NOROESTE  </t>
  </si>
  <si>
    <t xml:space="preserve">  DE 10 A 17 AÑOS  C.  </t>
  </si>
  <si>
    <t xml:space="preserve">  DE 18 A 24 AÑOS  C.  </t>
  </si>
  <si>
    <t xml:space="preserve">  DE 25 A 34 AÑOS  C.  </t>
  </si>
  <si>
    <t xml:space="preserve">  DE 35 A 49 AÑOS  C.  </t>
  </si>
  <si>
    <t xml:space="preserve">  DE 50 A 75 AÑOS  C.  </t>
  </si>
  <si>
    <t xml:space="preserve">  HOMBRE           C.  </t>
  </si>
  <si>
    <t xml:space="preserve">  MUJER            C.  </t>
  </si>
  <si>
    <t>DEMOD = T.ESPAÑA\Total DEMOD</t>
  </si>
  <si>
    <t>Año 2016</t>
  </si>
  <si>
    <t>TRIMPERI = TRIM 3 2016\Total TRIMPERI</t>
  </si>
  <si>
    <t>TRIMPERL = TRIM 3 2016\Total TRIMPERL</t>
  </si>
  <si>
    <t>i121magr - table - 21/11/2016 11:07:20</t>
  </si>
  <si>
    <t xml:space="preserve">DEMOD = T.ESPAÑA  </t>
  </si>
  <si>
    <t>i121magr - table - 21/11/2016 11:12:21</t>
  </si>
  <si>
    <t>i121magr - table - 21/11/2016 11:18:21</t>
  </si>
  <si>
    <t>i121magr - table - 21/11/2016 11:19:39</t>
  </si>
  <si>
    <t>i121magr - table - 21/11/2016 11:21:02</t>
  </si>
  <si>
    <t>TRIMPERI = TRIM 4 2016\Total TRIMPERI</t>
  </si>
  <si>
    <t>TRIMPERL = TRIM 4 2016\Total TRIMPERL</t>
  </si>
  <si>
    <t>Trim 4 2016: Periodo comprendido entre Octubre y Diciembre 2016.</t>
  </si>
  <si>
    <t>TRIMESTRE 4 2016</t>
  </si>
  <si>
    <t>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</si>
</sst>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0.0"/>
    <numFmt numFmtId="165" formatCode="_-* #,##0.0\ _€_-;\-* #,##0.0\ _€_-;_-* &quot;-&quot;??\ _€_-;_-@_-"/>
    <numFmt numFmtId="166" formatCode="_-* #,##0\ _€_-;\-* #,##0\ _€_-;_-* &quot;-&quot;??\ _€_-;_-@_-"/>
    <numFmt numFmtId="167" formatCode="0.0%"/>
    <numFmt numFmtId="168" formatCode="_-* #,##0.0\ _€_-;\-* #,##0.0\ _€_-;_-* &quot;-&quot;?\ _€_-;_-@_-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2" tint="-0.89999084444715716"/>
      <name val="Calibri"/>
      <family val="2"/>
      <scheme val="minor"/>
    </font>
    <font>
      <b/>
      <sz val="9"/>
      <color indexed="81"/>
      <name val="Tahoma"/>
      <family val="2"/>
    </font>
    <font>
      <b/>
      <sz val="22"/>
      <color rgb="FF92D050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16"/>
      <color rgb="FF92D05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  <font>
      <u/>
      <sz val="16"/>
      <name val="Calibri"/>
      <family val="2"/>
      <scheme val="minor"/>
    </font>
    <font>
      <u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u/>
      <sz val="22"/>
      <name val="Calibri"/>
      <family val="2"/>
      <scheme val="minor"/>
    </font>
    <font>
      <u/>
      <sz val="1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92D4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92D400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92D05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0.5"/>
      <name val="Calibri"/>
      <family val="2"/>
      <scheme val="minor"/>
    </font>
    <font>
      <b/>
      <sz val="7.5"/>
      <color theme="1"/>
      <name val="Calibri"/>
      <family val="2"/>
      <scheme val="minor"/>
    </font>
    <font>
      <b/>
      <sz val="7.7"/>
      <color theme="1"/>
      <name val="Calibri"/>
      <family val="2"/>
      <scheme val="minor"/>
    </font>
    <font>
      <b/>
      <sz val="7.9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69">
    <border>
      <left/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/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/>
      <bottom style="dashed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/>
      <bottom style="dashed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dashed">
        <color theme="0" tint="-0.24994659260841701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dashed">
        <color theme="0" tint="-0.24994659260841701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hair">
        <color theme="0" tint="-0.499984740745262"/>
      </left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/>
      <top style="dashed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/>
      <right style="medium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theme="0" tint="-0.24994659260841701"/>
      </left>
      <right/>
      <top style="dashed">
        <color theme="0" tint="-0.24994659260841701"/>
      </top>
      <bottom style="dashed">
        <color theme="0" tint="-0.24994659260841701"/>
      </bottom>
      <diagonal/>
    </border>
    <border>
      <left/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/>
      <bottom/>
      <diagonal/>
    </border>
    <border>
      <left style="medium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hair">
        <color theme="0" tint="-0.24994659260841701"/>
      </bottom>
      <diagonal/>
    </border>
    <border>
      <left/>
      <right style="medium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</borders>
  <cellStyleXfs count="9">
    <xf numFmtId="0" fontId="0" fillId="0" borderId="0"/>
    <xf numFmtId="0" fontId="9" fillId="0" borderId="0" applyNumberForma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17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2" fillId="0" borderId="0" xfId="0" applyFont="1"/>
    <xf numFmtId="0" fontId="3" fillId="0" borderId="0" xfId="0" applyFont="1"/>
    <xf numFmtId="0" fontId="2" fillId="2" borderId="1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6" fillId="0" borderId="0" xfId="0" applyFont="1" applyFill="1"/>
    <xf numFmtId="0" fontId="7" fillId="0" borderId="0" xfId="0" applyFont="1" applyAlignment="1">
      <alignment horizontal="right"/>
    </xf>
    <xf numFmtId="0" fontId="2" fillId="0" borderId="0" xfId="0" applyFont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6" fillId="0" borderId="0" xfId="0" applyFont="1" applyBorder="1" applyAlignment="1">
      <alignment horizontal="right"/>
    </xf>
    <xf numFmtId="0" fontId="10" fillId="0" borderId="0" xfId="0" applyFont="1" applyBorder="1"/>
    <xf numFmtId="0" fontId="12" fillId="0" borderId="0" xfId="0" applyFont="1"/>
    <xf numFmtId="0" fontId="13" fillId="0" borderId="0" xfId="0" applyFont="1" applyBorder="1"/>
    <xf numFmtId="0" fontId="14" fillId="0" borderId="0" xfId="1" applyFont="1" applyBorder="1"/>
    <xf numFmtId="0" fontId="16" fillId="0" borderId="0" xfId="0" applyFont="1"/>
    <xf numFmtId="0" fontId="17" fillId="0" borderId="0" xfId="0" applyFont="1" applyAlignment="1">
      <alignment horizontal="center" vertical="center"/>
    </xf>
    <xf numFmtId="0" fontId="18" fillId="0" borderId="0" xfId="0" applyFont="1"/>
    <xf numFmtId="0" fontId="17" fillId="2" borderId="11" xfId="0" applyFont="1" applyFill="1" applyBorder="1"/>
    <xf numFmtId="0" fontId="16" fillId="0" borderId="0" xfId="0" applyFont="1" applyAlignment="1">
      <alignment horizontal="center"/>
    </xf>
    <xf numFmtId="0" fontId="17" fillId="2" borderId="1" xfId="0" applyFont="1" applyFill="1" applyBorder="1" applyAlignment="1">
      <alignment horizontal="center" vertical="center" wrapText="1"/>
    </xf>
    <xf numFmtId="0" fontId="0" fillId="5" borderId="0" xfId="0" applyFill="1"/>
    <xf numFmtId="0" fontId="0" fillId="5" borderId="0" xfId="0" applyFill="1" applyAlignment="1">
      <alignment horizontal="center"/>
    </xf>
    <xf numFmtId="0" fontId="16" fillId="5" borderId="0" xfId="0" applyFont="1" applyFill="1"/>
    <xf numFmtId="165" fontId="16" fillId="0" borderId="6" xfId="2" applyNumberFormat="1" applyFont="1" applyBorder="1" applyAlignment="1">
      <alignment horizontal="right"/>
    </xf>
    <xf numFmtId="165" fontId="16" fillId="0" borderId="9" xfId="2" applyNumberFormat="1" applyFont="1" applyBorder="1" applyAlignment="1">
      <alignment horizontal="right"/>
    </xf>
    <xf numFmtId="0" fontId="10" fillId="5" borderId="0" xfId="0" applyFont="1" applyFill="1"/>
    <xf numFmtId="0" fontId="0" fillId="4" borderId="0" xfId="0" applyFill="1"/>
    <xf numFmtId="0" fontId="0" fillId="4" borderId="0" xfId="0" applyFill="1" applyAlignment="1">
      <alignment horizontal="center"/>
    </xf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0" fillId="4" borderId="0" xfId="0" quotePrefix="1" applyFill="1"/>
    <xf numFmtId="0" fontId="13" fillId="4" borderId="0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 wrapText="1"/>
    </xf>
    <xf numFmtId="165" fontId="16" fillId="0" borderId="7" xfId="2" applyNumberFormat="1" applyFont="1" applyBorder="1" applyAlignment="1">
      <alignment horizontal="right"/>
    </xf>
    <xf numFmtId="165" fontId="16" fillId="0" borderId="5" xfId="2" applyNumberFormat="1" applyFont="1" applyBorder="1" applyAlignment="1">
      <alignment horizontal="right"/>
    </xf>
    <xf numFmtId="165" fontId="16" fillId="0" borderId="8" xfId="2" applyNumberFormat="1" applyFont="1" applyBorder="1" applyAlignment="1">
      <alignment horizontal="right"/>
    </xf>
    <xf numFmtId="164" fontId="16" fillId="5" borderId="0" xfId="0" applyNumberFormat="1" applyFont="1" applyFill="1"/>
    <xf numFmtId="164" fontId="0" fillId="5" borderId="0" xfId="0" applyNumberForma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4" fillId="4" borderId="0" xfId="0" applyFont="1" applyFill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11" fillId="4" borderId="0" xfId="0" applyFont="1" applyFill="1" applyBorder="1" applyAlignment="1">
      <alignment horizontal="center"/>
    </xf>
    <xf numFmtId="0" fontId="25" fillId="2" borderId="17" xfId="0" applyFont="1" applyFill="1" applyBorder="1" applyAlignment="1">
      <alignment horizontal="center" vertical="center" wrapText="1"/>
    </xf>
    <xf numFmtId="0" fontId="25" fillId="2" borderId="18" xfId="0" applyFont="1" applyFill="1" applyBorder="1" applyAlignment="1">
      <alignment horizontal="center" vertical="center" wrapText="1"/>
    </xf>
    <xf numFmtId="0" fontId="25" fillId="2" borderId="19" xfId="0" applyFont="1" applyFill="1" applyBorder="1" applyAlignment="1">
      <alignment horizontal="center" vertical="center" wrapText="1"/>
    </xf>
    <xf numFmtId="165" fontId="16" fillId="0" borderId="0" xfId="2" applyNumberFormat="1" applyFont="1" applyBorder="1" applyAlignment="1">
      <alignment horizontal="right"/>
    </xf>
    <xf numFmtId="0" fontId="26" fillId="0" borderId="0" xfId="0" applyFont="1"/>
    <xf numFmtId="0" fontId="25" fillId="4" borderId="18" xfId="0" applyFont="1" applyFill="1" applyBorder="1" applyAlignment="1">
      <alignment horizontal="center" vertical="center" wrapText="1"/>
    </xf>
    <xf numFmtId="0" fontId="26" fillId="5" borderId="0" xfId="0" applyFont="1" applyFill="1"/>
    <xf numFmtId="0" fontId="25" fillId="0" borderId="0" xfId="0" applyFont="1" applyAlignment="1">
      <alignment horizontal="center" vertical="center"/>
    </xf>
    <xf numFmtId="0" fontId="27" fillId="0" borderId="0" xfId="0" applyFont="1"/>
    <xf numFmtId="0" fontId="8" fillId="0" borderId="0" xfId="0" applyFont="1" applyFill="1"/>
    <xf numFmtId="0" fontId="8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wrapText="1"/>
    </xf>
    <xf numFmtId="0" fontId="0" fillId="0" borderId="0" xfId="0" quotePrefix="1" applyFill="1"/>
    <xf numFmtId="0" fontId="22" fillId="0" borderId="0" xfId="0" applyFont="1" applyFill="1" applyAlignment="1">
      <alignment horizontal="left" vertical="center"/>
    </xf>
    <xf numFmtId="0" fontId="23" fillId="0" borderId="0" xfId="0" applyFont="1" applyFill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0" fontId="23" fillId="5" borderId="21" xfId="0" applyFont="1" applyFill="1" applyBorder="1"/>
    <xf numFmtId="0" fontId="13" fillId="5" borderId="22" xfId="0" applyFont="1" applyFill="1" applyBorder="1" applyAlignment="1">
      <alignment horizontal="center"/>
    </xf>
    <xf numFmtId="0" fontId="16" fillId="0" borderId="0" xfId="0" applyFont="1" applyFill="1"/>
    <xf numFmtId="0" fontId="16" fillId="2" borderId="20" xfId="0" applyFont="1" applyFill="1" applyBorder="1" applyAlignment="1">
      <alignment horizontal="left" indent="2"/>
    </xf>
    <xf numFmtId="0" fontId="16" fillId="2" borderId="12" xfId="0" applyFont="1" applyFill="1" applyBorder="1" applyAlignment="1">
      <alignment horizontal="left" indent="2"/>
    </xf>
    <xf numFmtId="0" fontId="16" fillId="2" borderId="13" xfId="0" applyFont="1" applyFill="1" applyBorder="1" applyAlignment="1">
      <alignment horizontal="left" indent="2"/>
    </xf>
    <xf numFmtId="0" fontId="16" fillId="2" borderId="11" xfId="0" applyFont="1" applyFill="1" applyBorder="1" applyAlignment="1">
      <alignment horizontal="left" indent="2"/>
    </xf>
    <xf numFmtId="0" fontId="29" fillId="4" borderId="19" xfId="0" applyFont="1" applyFill="1" applyBorder="1" applyAlignment="1">
      <alignment horizontal="center" vertical="center" wrapText="1"/>
    </xf>
    <xf numFmtId="165" fontId="30" fillId="0" borderId="7" xfId="2" applyNumberFormat="1" applyFont="1" applyBorder="1" applyAlignment="1">
      <alignment horizontal="right"/>
    </xf>
    <xf numFmtId="165" fontId="30" fillId="0" borderId="10" xfId="2" applyNumberFormat="1" applyFont="1" applyBorder="1" applyAlignment="1">
      <alignment horizontal="right"/>
    </xf>
    <xf numFmtId="0" fontId="17" fillId="2" borderId="11" xfId="0" applyFont="1" applyFill="1" applyBorder="1" applyAlignment="1">
      <alignment vertical="center"/>
    </xf>
    <xf numFmtId="0" fontId="17" fillId="2" borderId="12" xfId="0" applyFont="1" applyFill="1" applyBorder="1" applyAlignment="1">
      <alignment vertical="center"/>
    </xf>
    <xf numFmtId="0" fontId="17" fillId="2" borderId="28" xfId="0" applyFont="1" applyFill="1" applyBorder="1" applyAlignment="1">
      <alignment vertical="center"/>
    </xf>
    <xf numFmtId="0" fontId="17" fillId="2" borderId="13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1" fillId="0" borderId="27" xfId="0" applyFont="1" applyBorder="1" applyAlignment="1">
      <alignment horizontal="center" vertical="center"/>
    </xf>
    <xf numFmtId="0" fontId="16" fillId="2" borderId="20" xfId="0" applyFont="1" applyFill="1" applyBorder="1" applyAlignment="1">
      <alignment horizontal="left" vertical="center" indent="1"/>
    </xf>
    <xf numFmtId="0" fontId="16" fillId="2" borderId="12" xfId="0" applyFont="1" applyFill="1" applyBorder="1" applyAlignment="1">
      <alignment horizontal="left" vertical="center" indent="1"/>
    </xf>
    <xf numFmtId="0" fontId="16" fillId="2" borderId="13" xfId="0" applyFont="1" applyFill="1" applyBorder="1" applyAlignment="1">
      <alignment horizontal="left" vertical="center" indent="1"/>
    </xf>
    <xf numFmtId="0" fontId="16" fillId="2" borderId="11" xfId="0" applyFont="1" applyFill="1" applyBorder="1" applyAlignment="1">
      <alignment horizontal="left" vertical="center" indent="1"/>
    </xf>
    <xf numFmtId="0" fontId="16" fillId="2" borderId="20" xfId="0" applyFont="1" applyFill="1" applyBorder="1" applyAlignment="1">
      <alignment horizontal="left" vertical="center" indent="2"/>
    </xf>
    <xf numFmtId="0" fontId="16" fillId="2" borderId="12" xfId="0" applyFont="1" applyFill="1" applyBorder="1" applyAlignment="1">
      <alignment horizontal="left" vertical="center" indent="2"/>
    </xf>
    <xf numFmtId="0" fontId="16" fillId="2" borderId="13" xfId="0" applyFont="1" applyFill="1" applyBorder="1" applyAlignment="1">
      <alignment horizontal="left" vertical="center" indent="2"/>
    </xf>
    <xf numFmtId="0" fontId="16" fillId="2" borderId="11" xfId="0" applyFont="1" applyFill="1" applyBorder="1" applyAlignment="1">
      <alignment horizontal="left" vertical="center" indent="2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horizontal="left" vertical="center" indent="2"/>
    </xf>
    <xf numFmtId="0" fontId="16" fillId="0" borderId="23" xfId="0" applyFont="1" applyBorder="1" applyAlignment="1">
      <alignment horizontal="left" indent="3"/>
    </xf>
    <xf numFmtId="0" fontId="16" fillId="0" borderId="25" xfId="0" applyFont="1" applyBorder="1" applyAlignment="1">
      <alignment horizontal="left" indent="3"/>
    </xf>
    <xf numFmtId="166" fontId="16" fillId="0" borderId="24" xfId="2" applyNumberFormat="1" applyFont="1" applyBorder="1" applyAlignment="1">
      <alignment horizontal="left" indent="1"/>
    </xf>
    <xf numFmtId="166" fontId="16" fillId="0" borderId="26" xfId="2" applyNumberFormat="1" applyFont="1" applyBorder="1" applyAlignment="1">
      <alignment horizontal="left" indent="1"/>
    </xf>
    <xf numFmtId="166" fontId="13" fillId="5" borderId="22" xfId="2" applyNumberFormat="1" applyFont="1" applyFill="1" applyBorder="1" applyAlignment="1">
      <alignment horizontal="left" indent="1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 indent="2"/>
    </xf>
    <xf numFmtId="0" fontId="17" fillId="2" borderId="11" xfId="0" applyFont="1" applyFill="1" applyBorder="1" applyAlignment="1">
      <alignment horizontal="left" vertical="center"/>
    </xf>
    <xf numFmtId="0" fontId="17" fillId="2" borderId="12" xfId="0" applyFont="1" applyFill="1" applyBorder="1" applyAlignment="1">
      <alignment horizontal="left" vertical="center"/>
    </xf>
    <xf numFmtId="0" fontId="17" fillId="2" borderId="28" xfId="0" applyFont="1" applyFill="1" applyBorder="1" applyAlignment="1">
      <alignment horizontal="left" vertical="center"/>
    </xf>
    <xf numFmtId="0" fontId="17" fillId="2" borderId="13" xfId="0" applyFont="1" applyFill="1" applyBorder="1" applyAlignment="1">
      <alignment horizontal="left" vertical="center"/>
    </xf>
    <xf numFmtId="0" fontId="26" fillId="0" borderId="0" xfId="0" applyFont="1" applyFill="1"/>
    <xf numFmtId="165" fontId="16" fillId="0" borderId="6" xfId="2" applyNumberFormat="1" applyFont="1" applyBorder="1" applyAlignment="1">
      <alignment horizontal="center" vertical="center"/>
    </xf>
    <xf numFmtId="165" fontId="16" fillId="0" borderId="7" xfId="2" applyNumberFormat="1" applyFont="1" applyBorder="1" applyAlignment="1">
      <alignment horizontal="center" vertical="center"/>
    </xf>
    <xf numFmtId="165" fontId="16" fillId="0" borderId="15" xfId="2" applyNumberFormat="1" applyFont="1" applyBorder="1" applyAlignment="1">
      <alignment horizontal="center" vertical="center"/>
    </xf>
    <xf numFmtId="165" fontId="16" fillId="0" borderId="16" xfId="2" applyNumberFormat="1" applyFont="1" applyBorder="1" applyAlignment="1">
      <alignment horizontal="center" vertical="center"/>
    </xf>
    <xf numFmtId="165" fontId="16" fillId="0" borderId="14" xfId="2" applyNumberFormat="1" applyFont="1" applyBorder="1" applyAlignment="1">
      <alignment horizontal="center" vertical="center"/>
    </xf>
    <xf numFmtId="165" fontId="16" fillId="0" borderId="5" xfId="2" applyNumberFormat="1" applyFont="1" applyBorder="1" applyAlignment="1">
      <alignment horizontal="center" vertical="center"/>
    </xf>
    <xf numFmtId="165" fontId="16" fillId="0" borderId="8" xfId="2" applyNumberFormat="1" applyFont="1" applyBorder="1" applyAlignment="1">
      <alignment horizontal="center" vertical="center"/>
    </xf>
    <xf numFmtId="165" fontId="16" fillId="0" borderId="9" xfId="2" applyNumberFormat="1" applyFont="1" applyBorder="1" applyAlignment="1">
      <alignment horizontal="center" vertical="center"/>
    </xf>
    <xf numFmtId="165" fontId="16" fillId="0" borderId="10" xfId="2" applyNumberFormat="1" applyFont="1" applyBorder="1" applyAlignment="1">
      <alignment horizontal="center" vertical="center"/>
    </xf>
    <xf numFmtId="165" fontId="16" fillId="0" borderId="5" xfId="2" applyNumberFormat="1" applyFont="1" applyBorder="1" applyAlignment="1">
      <alignment vertical="center"/>
    </xf>
    <xf numFmtId="165" fontId="16" fillId="0" borderId="6" xfId="2" applyNumberFormat="1" applyFont="1" applyBorder="1" applyAlignment="1">
      <alignment vertical="center"/>
    </xf>
    <xf numFmtId="165" fontId="16" fillId="0" borderId="7" xfId="2" applyNumberFormat="1" applyFont="1" applyBorder="1" applyAlignment="1">
      <alignment vertical="center"/>
    </xf>
    <xf numFmtId="165" fontId="16" fillId="0" borderId="8" xfId="2" applyNumberFormat="1" applyFont="1" applyBorder="1" applyAlignment="1">
      <alignment vertical="center"/>
    </xf>
    <xf numFmtId="165" fontId="16" fillId="0" borderId="9" xfId="2" applyNumberFormat="1" applyFont="1" applyBorder="1" applyAlignment="1">
      <alignment vertical="center"/>
    </xf>
    <xf numFmtId="165" fontId="16" fillId="0" borderId="10" xfId="2" applyNumberFormat="1" applyFont="1" applyBorder="1" applyAlignment="1">
      <alignment vertical="center"/>
    </xf>
    <xf numFmtId="165" fontId="17" fillId="0" borderId="14" xfId="2" applyNumberFormat="1" applyFont="1" applyBorder="1" applyAlignment="1">
      <alignment horizontal="center" vertical="center"/>
    </xf>
    <xf numFmtId="165" fontId="17" fillId="0" borderId="15" xfId="2" applyNumberFormat="1" applyFont="1" applyBorder="1" applyAlignment="1">
      <alignment horizontal="center" vertical="center"/>
    </xf>
    <xf numFmtId="165" fontId="17" fillId="0" borderId="16" xfId="2" applyNumberFormat="1" applyFont="1" applyBorder="1" applyAlignment="1">
      <alignment horizontal="center" vertical="center"/>
    </xf>
    <xf numFmtId="165" fontId="0" fillId="0" borderId="0" xfId="2" applyNumberFormat="1" applyFont="1" applyAlignment="1">
      <alignment horizontal="center" vertical="center"/>
    </xf>
    <xf numFmtId="165" fontId="16" fillId="0" borderId="2" xfId="2" applyNumberFormat="1" applyFont="1" applyBorder="1" applyAlignment="1">
      <alignment horizontal="center" vertical="center"/>
    </xf>
    <xf numFmtId="165" fontId="16" fillId="0" borderId="3" xfId="2" applyNumberFormat="1" applyFont="1" applyBorder="1" applyAlignment="1">
      <alignment horizontal="center" vertical="center"/>
    </xf>
    <xf numFmtId="165" fontId="16" fillId="0" borderId="4" xfId="2" applyNumberFormat="1" applyFont="1" applyBorder="1" applyAlignment="1">
      <alignment horizontal="center" vertical="center"/>
    </xf>
    <xf numFmtId="165" fontId="17" fillId="0" borderId="2" xfId="2" applyNumberFormat="1" applyFont="1" applyBorder="1" applyAlignment="1">
      <alignment horizontal="center" vertical="center"/>
    </xf>
    <xf numFmtId="165" fontId="17" fillId="0" borderId="3" xfId="2" applyNumberFormat="1" applyFont="1" applyBorder="1" applyAlignment="1">
      <alignment horizontal="center" vertical="center"/>
    </xf>
    <xf numFmtId="165" fontId="17" fillId="0" borderId="4" xfId="2" applyNumberFormat="1" applyFont="1" applyBorder="1" applyAlignment="1">
      <alignment horizontal="center" vertical="center"/>
    </xf>
    <xf numFmtId="0" fontId="33" fillId="4" borderId="19" xfId="0" applyFont="1" applyFill="1" applyBorder="1" applyAlignment="1">
      <alignment horizontal="center" vertical="center" wrapText="1"/>
    </xf>
    <xf numFmtId="165" fontId="31" fillId="0" borderId="27" xfId="2" applyNumberFormat="1" applyFont="1" applyBorder="1" applyAlignment="1">
      <alignment horizontal="right"/>
    </xf>
    <xf numFmtId="165" fontId="30" fillId="0" borderId="7" xfId="2" applyNumberFormat="1" applyFont="1" applyBorder="1" applyAlignment="1">
      <alignment horizontal="center" vertical="center"/>
    </xf>
    <xf numFmtId="165" fontId="30" fillId="0" borderId="10" xfId="2" applyNumberFormat="1" applyFont="1" applyBorder="1" applyAlignment="1">
      <alignment horizontal="center" vertical="center"/>
    </xf>
    <xf numFmtId="165" fontId="31" fillId="0" borderId="27" xfId="2" applyNumberFormat="1" applyFont="1" applyBorder="1" applyAlignment="1">
      <alignment horizontal="center" vertical="center"/>
    </xf>
    <xf numFmtId="165" fontId="30" fillId="0" borderId="4" xfId="2" applyNumberFormat="1" applyFont="1" applyBorder="1" applyAlignment="1">
      <alignment horizontal="center" vertical="center"/>
    </xf>
    <xf numFmtId="0" fontId="34" fillId="4" borderId="19" xfId="0" applyFont="1" applyFill="1" applyBorder="1" applyAlignment="1">
      <alignment horizontal="center" vertical="center" wrapText="1"/>
    </xf>
    <xf numFmtId="164" fontId="30" fillId="0" borderId="7" xfId="0" applyNumberFormat="1" applyFont="1" applyBorder="1" applyAlignment="1">
      <alignment horizontal="center" vertical="center"/>
    </xf>
    <xf numFmtId="164" fontId="30" fillId="0" borderId="10" xfId="0" applyNumberFormat="1" applyFont="1" applyBorder="1" applyAlignment="1">
      <alignment horizontal="center" vertical="center"/>
    </xf>
    <xf numFmtId="164" fontId="30" fillId="0" borderId="4" xfId="0" applyNumberFormat="1" applyFont="1" applyBorder="1" applyAlignment="1">
      <alignment horizontal="center" vertical="center"/>
    </xf>
    <xf numFmtId="165" fontId="16" fillId="0" borderId="6" xfId="2" applyNumberFormat="1" applyFont="1" applyBorder="1" applyAlignment="1">
      <alignment horizontal="right" vertical="center" indent="1"/>
    </xf>
    <xf numFmtId="165" fontId="17" fillId="0" borderId="15" xfId="2" applyNumberFormat="1" applyFont="1" applyBorder="1" applyAlignment="1">
      <alignment horizontal="right" vertical="center" indent="1"/>
    </xf>
    <xf numFmtId="165" fontId="16" fillId="0" borderId="10" xfId="2" applyNumberFormat="1" applyFont="1" applyBorder="1" applyAlignment="1">
      <alignment horizontal="right" indent="2"/>
    </xf>
    <xf numFmtId="164" fontId="16" fillId="0" borderId="7" xfId="0" applyNumberFormat="1" applyFont="1" applyBorder="1" applyAlignment="1">
      <alignment horizontal="right" vertical="center" indent="1"/>
    </xf>
    <xf numFmtId="164" fontId="16" fillId="0" borderId="10" xfId="0" applyNumberFormat="1" applyFont="1" applyBorder="1" applyAlignment="1">
      <alignment horizontal="right" vertical="center" indent="1"/>
    </xf>
    <xf numFmtId="164" fontId="16" fillId="0" borderId="16" xfId="0" applyNumberFormat="1" applyFont="1" applyBorder="1" applyAlignment="1">
      <alignment horizontal="right" vertical="center" indent="1"/>
    </xf>
    <xf numFmtId="165" fontId="16" fillId="0" borderId="15" xfId="2" applyNumberFormat="1" applyFont="1" applyBorder="1" applyAlignment="1">
      <alignment horizontal="right" vertical="center" indent="1"/>
    </xf>
    <xf numFmtId="165" fontId="16" fillId="0" borderId="16" xfId="2" applyNumberFormat="1" applyFont="1" applyBorder="1" applyAlignment="1">
      <alignment horizontal="right" vertical="center" indent="1"/>
    </xf>
    <xf numFmtId="165" fontId="16" fillId="0" borderId="7" xfId="2" applyNumberFormat="1" applyFont="1" applyBorder="1" applyAlignment="1">
      <alignment horizontal="right" vertical="center" indent="1"/>
    </xf>
    <xf numFmtId="165" fontId="16" fillId="0" borderId="9" xfId="2" applyNumberFormat="1" applyFont="1" applyBorder="1" applyAlignment="1">
      <alignment horizontal="right" vertical="center" indent="1"/>
    </xf>
    <xf numFmtId="165" fontId="17" fillId="0" borderId="16" xfId="2" applyNumberFormat="1" applyFont="1" applyBorder="1" applyAlignment="1">
      <alignment horizontal="right" vertical="center" indent="1"/>
    </xf>
    <xf numFmtId="165" fontId="16" fillId="0" borderId="10" xfId="2" applyNumberFormat="1" applyFont="1" applyBorder="1" applyAlignment="1">
      <alignment horizontal="right" vertical="center" indent="1"/>
    </xf>
    <xf numFmtId="165" fontId="16" fillId="0" borderId="8" xfId="2" applyNumberFormat="1" applyFont="1" applyBorder="1" applyAlignment="1">
      <alignment horizontal="right" vertical="center" indent="1"/>
    </xf>
    <xf numFmtId="165" fontId="16" fillId="0" borderId="3" xfId="2" applyNumberFormat="1" applyFont="1" applyBorder="1" applyAlignment="1">
      <alignment horizontal="right" vertical="center" indent="1"/>
    </xf>
    <xf numFmtId="165" fontId="16" fillId="0" borderId="4" xfId="2" applyNumberFormat="1" applyFont="1" applyBorder="1" applyAlignment="1">
      <alignment horizontal="right" vertical="center" indent="1"/>
    </xf>
    <xf numFmtId="165" fontId="0" fillId="0" borderId="0" xfId="2" applyNumberFormat="1" applyFont="1" applyAlignment="1">
      <alignment horizontal="right" indent="1"/>
    </xf>
    <xf numFmtId="165" fontId="16" fillId="0" borderId="14" xfId="2" applyNumberFormat="1" applyFont="1" applyBorder="1" applyAlignment="1">
      <alignment horizontal="right" vertical="center" indent="1"/>
    </xf>
    <xf numFmtId="165" fontId="16" fillId="0" borderId="5" xfId="2" applyNumberFormat="1" applyFont="1" applyBorder="1" applyAlignment="1">
      <alignment horizontal="right" vertical="center" indent="1"/>
    </xf>
    <xf numFmtId="165" fontId="0" fillId="0" borderId="0" xfId="2" applyNumberFormat="1" applyFont="1" applyAlignment="1">
      <alignment horizontal="right" vertical="center" indent="1"/>
    </xf>
    <xf numFmtId="165" fontId="16" fillId="0" borderId="2" xfId="2" applyNumberFormat="1" applyFont="1" applyBorder="1" applyAlignment="1">
      <alignment horizontal="right" vertical="center" indent="1"/>
    </xf>
    <xf numFmtId="165" fontId="16" fillId="0" borderId="7" xfId="0" applyNumberFormat="1" applyFont="1" applyBorder="1" applyAlignment="1">
      <alignment horizontal="right" vertical="center" indent="1"/>
    </xf>
    <xf numFmtId="165" fontId="30" fillId="0" borderId="7" xfId="0" applyNumberFormat="1" applyFont="1" applyBorder="1" applyAlignment="1">
      <alignment horizontal="center" vertical="center"/>
    </xf>
    <xf numFmtId="165" fontId="16" fillId="0" borderId="0" xfId="0" applyNumberFormat="1" applyFont="1"/>
    <xf numFmtId="165" fontId="16" fillId="5" borderId="0" xfId="0" applyNumberFormat="1" applyFont="1" applyFill="1"/>
    <xf numFmtId="165" fontId="16" fillId="0" borderId="10" xfId="0" applyNumberFormat="1" applyFont="1" applyBorder="1" applyAlignment="1">
      <alignment horizontal="right" vertical="center" indent="1"/>
    </xf>
    <xf numFmtId="165" fontId="30" fillId="0" borderId="10" xfId="0" applyNumberFormat="1" applyFont="1" applyBorder="1" applyAlignment="1">
      <alignment horizontal="center" vertical="center"/>
    </xf>
    <xf numFmtId="165" fontId="0" fillId="0" borderId="27" xfId="0" applyNumberFormat="1" applyBorder="1" applyAlignment="1">
      <alignment horizontal="right" vertical="center" indent="1"/>
    </xf>
    <xf numFmtId="165" fontId="31" fillId="0" borderId="27" xfId="0" applyNumberFormat="1" applyFont="1" applyBorder="1" applyAlignment="1">
      <alignment horizontal="center" vertical="center"/>
    </xf>
    <xf numFmtId="165" fontId="0" fillId="0" borderId="0" xfId="0" applyNumberFormat="1"/>
    <xf numFmtId="165" fontId="0" fillId="5" borderId="0" xfId="0" applyNumberFormat="1" applyFill="1"/>
    <xf numFmtId="165" fontId="16" fillId="0" borderId="4" xfId="0" applyNumberFormat="1" applyFont="1" applyBorder="1" applyAlignment="1">
      <alignment horizontal="right" vertical="center" indent="1"/>
    </xf>
    <xf numFmtId="165" fontId="30" fillId="0" borderId="4" xfId="0" applyNumberFormat="1" applyFont="1" applyBorder="1" applyAlignment="1">
      <alignment horizontal="center" vertical="center"/>
    </xf>
    <xf numFmtId="165" fontId="17" fillId="2" borderId="1" xfId="0" applyNumberFormat="1" applyFont="1" applyFill="1" applyBorder="1" applyAlignment="1">
      <alignment horizontal="center" vertical="center" wrapText="1"/>
    </xf>
    <xf numFmtId="165" fontId="18" fillId="0" borderId="0" xfId="0" applyNumberFormat="1" applyFont="1"/>
    <xf numFmtId="165" fontId="17" fillId="0" borderId="16" xfId="0" applyNumberFormat="1" applyFont="1" applyBorder="1" applyAlignment="1">
      <alignment horizontal="right" vertical="center" indent="1"/>
    </xf>
    <xf numFmtId="165" fontId="0" fillId="0" borderId="0" xfId="0" applyNumberFormat="1" applyFont="1" applyBorder="1" applyAlignment="1">
      <alignment horizontal="right" vertical="center" indent="1"/>
    </xf>
    <xf numFmtId="165" fontId="12" fillId="0" borderId="0" xfId="0" applyNumberFormat="1" applyFont="1"/>
    <xf numFmtId="165" fontId="2" fillId="4" borderId="0" xfId="0" applyNumberFormat="1" applyFont="1" applyFill="1" applyBorder="1" applyAlignment="1">
      <alignment horizontal="center"/>
    </xf>
    <xf numFmtId="165" fontId="11" fillId="4" borderId="0" xfId="0" applyNumberFormat="1" applyFont="1" applyFill="1" applyBorder="1" applyAlignment="1">
      <alignment horizontal="center"/>
    </xf>
    <xf numFmtId="165" fontId="29" fillId="4" borderId="19" xfId="0" applyNumberFormat="1" applyFont="1" applyFill="1" applyBorder="1" applyAlignment="1">
      <alignment horizontal="center" vertical="center" wrapText="1"/>
    </xf>
    <xf numFmtId="165" fontId="16" fillId="0" borderId="16" xfId="0" applyNumberFormat="1" applyFont="1" applyBorder="1" applyAlignment="1">
      <alignment horizontal="right" vertical="center" indent="1"/>
    </xf>
    <xf numFmtId="165" fontId="0" fillId="0" borderId="0" xfId="0" applyNumberFormat="1" applyBorder="1" applyAlignment="1">
      <alignment horizontal="right" vertical="center" indent="1"/>
    </xf>
    <xf numFmtId="165" fontId="16" fillId="0" borderId="7" xfId="0" applyNumberFormat="1" applyFont="1" applyBorder="1" applyAlignment="1">
      <alignment horizontal="center" vertical="center"/>
    </xf>
    <xf numFmtId="165" fontId="16" fillId="0" borderId="10" xfId="0" applyNumberFormat="1" applyFon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16" fillId="0" borderId="4" xfId="0" applyNumberFormat="1" applyFont="1" applyBorder="1" applyAlignment="1">
      <alignment horizontal="center" vertical="center"/>
    </xf>
    <xf numFmtId="165" fontId="17" fillId="0" borderId="16" xfId="0" applyNumberFormat="1" applyFont="1" applyBorder="1" applyAlignment="1">
      <alignment horizontal="center" vertical="center"/>
    </xf>
    <xf numFmtId="165" fontId="2" fillId="4" borderId="0" xfId="0" applyNumberFormat="1" applyFont="1" applyFill="1" applyAlignment="1">
      <alignment horizontal="center"/>
    </xf>
    <xf numFmtId="165" fontId="0" fillId="4" borderId="0" xfId="0" applyNumberFormat="1" applyFill="1"/>
    <xf numFmtId="165" fontId="17" fillId="0" borderId="4" xfId="0" applyNumberFormat="1" applyFont="1" applyBorder="1" applyAlignment="1">
      <alignment horizontal="center" vertical="center"/>
    </xf>
    <xf numFmtId="165" fontId="16" fillId="0" borderId="6" xfId="0" applyNumberFormat="1" applyFont="1" applyBorder="1" applyAlignment="1">
      <alignment horizontal="right" vertical="center" indent="1"/>
    </xf>
    <xf numFmtId="165" fontId="16" fillId="0" borderId="9" xfId="0" applyNumberFormat="1" applyFont="1" applyBorder="1" applyAlignment="1">
      <alignment horizontal="right" vertical="center" indent="1"/>
    </xf>
    <xf numFmtId="165" fontId="16" fillId="0" borderId="3" xfId="0" applyNumberFormat="1" applyFont="1" applyBorder="1" applyAlignment="1">
      <alignment horizontal="right" vertical="center" indent="1"/>
    </xf>
    <xf numFmtId="165" fontId="25" fillId="2" borderId="17" xfId="0" applyNumberFormat="1" applyFont="1" applyFill="1" applyBorder="1" applyAlignment="1">
      <alignment horizontal="center" vertical="center" wrapText="1"/>
    </xf>
    <xf numFmtId="165" fontId="25" fillId="2" borderId="18" xfId="0" applyNumberFormat="1" applyFont="1" applyFill="1" applyBorder="1" applyAlignment="1">
      <alignment horizontal="center" vertical="center" wrapText="1"/>
    </xf>
    <xf numFmtId="165" fontId="25" fillId="4" borderId="18" xfId="0" applyNumberFormat="1" applyFont="1" applyFill="1" applyBorder="1" applyAlignment="1">
      <alignment horizontal="center" vertical="center" wrapText="1"/>
    </xf>
    <xf numFmtId="165" fontId="17" fillId="0" borderId="15" xfId="0" applyNumberFormat="1" applyFont="1" applyBorder="1" applyAlignment="1">
      <alignment horizontal="right" indent="1"/>
    </xf>
    <xf numFmtId="165" fontId="17" fillId="0" borderId="14" xfId="2" applyNumberFormat="1" applyFont="1" applyBorder="1" applyAlignment="1">
      <alignment horizontal="right" vertical="center" indent="1"/>
    </xf>
    <xf numFmtId="165" fontId="17" fillId="0" borderId="2" xfId="2" applyNumberFormat="1" applyFont="1" applyBorder="1" applyAlignment="1">
      <alignment horizontal="right" vertical="center" indent="1"/>
    </xf>
    <xf numFmtId="165" fontId="17" fillId="0" borderId="3" xfId="2" applyNumberFormat="1" applyFont="1" applyBorder="1" applyAlignment="1">
      <alignment horizontal="right" vertical="center" indent="1"/>
    </xf>
    <xf numFmtId="165" fontId="17" fillId="0" borderId="4" xfId="2" applyNumberFormat="1" applyFont="1" applyBorder="1" applyAlignment="1">
      <alignment horizontal="right" vertical="center" indent="1"/>
    </xf>
    <xf numFmtId="165" fontId="0" fillId="0" borderId="0" xfId="0" applyNumberFormat="1" applyAlignment="1">
      <alignment horizontal="center"/>
    </xf>
    <xf numFmtId="165" fontId="0" fillId="5" borderId="0" xfId="0" applyNumberFormat="1" applyFill="1" applyAlignment="1">
      <alignment horizontal="center"/>
    </xf>
    <xf numFmtId="165" fontId="16" fillId="0" borderId="0" xfId="0" applyNumberFormat="1" applyFont="1" applyFill="1"/>
    <xf numFmtId="165" fontId="0" fillId="0" borderId="0" xfId="0" applyNumberFormat="1" applyFill="1"/>
    <xf numFmtId="0" fontId="35" fillId="4" borderId="18" xfId="0" applyFont="1" applyFill="1" applyBorder="1" applyAlignment="1">
      <alignment horizontal="center" vertical="center" wrapText="1"/>
    </xf>
    <xf numFmtId="164" fontId="16" fillId="0" borderId="6" xfId="2" applyNumberFormat="1" applyFont="1" applyBorder="1" applyAlignment="1">
      <alignment horizontal="right" vertical="center" indent="2"/>
    </xf>
    <xf numFmtId="164" fontId="16" fillId="0" borderId="7" xfId="2" applyNumberFormat="1" applyFont="1" applyBorder="1" applyAlignment="1">
      <alignment horizontal="right" vertical="center" indent="2"/>
    </xf>
    <xf numFmtId="164" fontId="16" fillId="0" borderId="3" xfId="2" applyNumberFormat="1" applyFont="1" applyBorder="1" applyAlignment="1">
      <alignment horizontal="right" vertical="center" indent="2"/>
    </xf>
    <xf numFmtId="0" fontId="16" fillId="4" borderId="0" xfId="0" applyFont="1" applyFill="1"/>
    <xf numFmtId="165" fontId="16" fillId="4" borderId="0" xfId="0" applyNumberFormat="1" applyFont="1" applyFill="1"/>
    <xf numFmtId="166" fontId="17" fillId="0" borderId="4" xfId="0" applyNumberFormat="1" applyFont="1" applyBorder="1" applyAlignment="1">
      <alignment horizontal="center" vertical="center"/>
    </xf>
    <xf numFmtId="166" fontId="17" fillId="0" borderId="15" xfId="0" applyNumberFormat="1" applyFont="1" applyBorder="1" applyAlignment="1">
      <alignment horizontal="center"/>
    </xf>
    <xf numFmtId="166" fontId="17" fillId="0" borderId="16" xfId="0" applyNumberFormat="1" applyFont="1" applyBorder="1" applyAlignment="1">
      <alignment horizontal="center"/>
    </xf>
    <xf numFmtId="166" fontId="17" fillId="0" borderId="14" xfId="2" applyNumberFormat="1" applyFont="1" applyBorder="1" applyAlignment="1">
      <alignment horizontal="right" vertical="center" indent="1"/>
    </xf>
    <xf numFmtId="166" fontId="17" fillId="0" borderId="15" xfId="2" applyNumberFormat="1" applyFont="1" applyBorder="1" applyAlignment="1">
      <alignment horizontal="right" vertical="center" indent="1"/>
    </xf>
    <xf numFmtId="166" fontId="17" fillId="0" borderId="16" xfId="2" applyNumberFormat="1" applyFont="1" applyBorder="1" applyAlignment="1">
      <alignment horizontal="center" vertical="center"/>
    </xf>
    <xf numFmtId="166" fontId="29" fillId="0" borderId="16" xfId="2" applyNumberFormat="1" applyFont="1" applyBorder="1" applyAlignment="1">
      <alignment horizontal="center" vertical="center"/>
    </xf>
    <xf numFmtId="165" fontId="30" fillId="0" borderId="16" xfId="2" applyNumberFormat="1" applyFont="1" applyBorder="1" applyAlignment="1">
      <alignment horizontal="center" vertical="center"/>
    </xf>
    <xf numFmtId="166" fontId="17" fillId="0" borderId="2" xfId="2" applyNumberFormat="1" applyFont="1" applyBorder="1" applyAlignment="1">
      <alignment horizontal="right" vertical="center" indent="1"/>
    </xf>
    <xf numFmtId="166" fontId="17" fillId="0" borderId="3" xfId="2" applyNumberFormat="1" applyFont="1" applyBorder="1" applyAlignment="1">
      <alignment horizontal="right" vertical="center" indent="1"/>
    </xf>
    <xf numFmtId="166" fontId="17" fillId="0" borderId="4" xfId="2" applyNumberFormat="1" applyFont="1" applyBorder="1" applyAlignment="1">
      <alignment horizontal="right" vertical="center" indent="1"/>
    </xf>
    <xf numFmtId="166" fontId="29" fillId="0" borderId="4" xfId="2" applyNumberFormat="1" applyFont="1" applyBorder="1" applyAlignment="1">
      <alignment horizontal="center" vertical="center"/>
    </xf>
    <xf numFmtId="166" fontId="29" fillId="0" borderId="4" xfId="2" applyNumberFormat="1" applyFont="1" applyBorder="1" applyAlignment="1">
      <alignment horizontal="right"/>
    </xf>
    <xf numFmtId="166" fontId="29" fillId="0" borderId="16" xfId="2" applyNumberFormat="1" applyFont="1" applyBorder="1" applyAlignment="1">
      <alignment horizontal="right"/>
    </xf>
    <xf numFmtId="166" fontId="17" fillId="0" borderId="2" xfId="2" applyNumberFormat="1" applyFont="1" applyBorder="1" applyAlignment="1">
      <alignment horizontal="center" vertical="center"/>
    </xf>
    <xf numFmtId="166" fontId="17" fillId="0" borderId="3" xfId="2" applyNumberFormat="1" applyFont="1" applyBorder="1" applyAlignment="1">
      <alignment horizontal="center" vertical="center"/>
    </xf>
    <xf numFmtId="166" fontId="17" fillId="0" borderId="4" xfId="2" applyNumberFormat="1" applyFont="1" applyBorder="1" applyAlignment="1">
      <alignment horizontal="center" vertical="center"/>
    </xf>
    <xf numFmtId="1" fontId="29" fillId="0" borderId="4" xfId="0" applyNumberFormat="1" applyFont="1" applyBorder="1" applyAlignment="1">
      <alignment horizontal="center" vertical="center"/>
    </xf>
    <xf numFmtId="1" fontId="29" fillId="0" borderId="16" xfId="0" applyNumberFormat="1" applyFont="1" applyBorder="1" applyAlignment="1">
      <alignment horizontal="center"/>
    </xf>
    <xf numFmtId="166" fontId="17" fillId="0" borderId="16" xfId="0" applyNumberFormat="1" applyFont="1" applyBorder="1" applyAlignment="1">
      <alignment horizontal="center" vertical="center"/>
    </xf>
    <xf numFmtId="166" fontId="29" fillId="0" borderId="16" xfId="0" applyNumberFormat="1" applyFont="1" applyBorder="1" applyAlignment="1">
      <alignment horizontal="center" vertical="center"/>
    </xf>
    <xf numFmtId="166" fontId="30" fillId="0" borderId="4" xfId="0" applyNumberFormat="1" applyFont="1" applyBorder="1" applyAlignment="1">
      <alignment horizontal="center" vertical="center"/>
    </xf>
    <xf numFmtId="166" fontId="17" fillId="0" borderId="16" xfId="0" applyNumberFormat="1" applyFont="1" applyBorder="1" applyAlignment="1">
      <alignment horizontal="right" vertical="center" indent="1"/>
    </xf>
    <xf numFmtId="166" fontId="30" fillId="0" borderId="16" xfId="0" applyNumberFormat="1" applyFont="1" applyBorder="1" applyAlignment="1">
      <alignment horizontal="center" vertical="center"/>
    </xf>
    <xf numFmtId="166" fontId="17" fillId="0" borderId="4" xfId="0" applyNumberFormat="1" applyFont="1" applyBorder="1" applyAlignment="1">
      <alignment horizontal="right" indent="1"/>
    </xf>
    <xf numFmtId="166" fontId="30" fillId="0" borderId="4" xfId="0" applyNumberFormat="1" applyFont="1" applyBorder="1" applyAlignment="1">
      <alignment horizontal="center"/>
    </xf>
    <xf numFmtId="166" fontId="16" fillId="0" borderId="16" xfId="0" applyNumberFormat="1" applyFont="1" applyBorder="1" applyAlignment="1">
      <alignment horizontal="right" vertical="center" indent="1"/>
    </xf>
    <xf numFmtId="166" fontId="16" fillId="0" borderId="4" xfId="0" applyNumberFormat="1" applyFont="1" applyBorder="1" applyAlignment="1">
      <alignment horizontal="right" vertical="center" indent="1"/>
    </xf>
    <xf numFmtId="165" fontId="16" fillId="0" borderId="16" xfId="2" applyNumberFormat="1" applyFont="1" applyBorder="1" applyAlignment="1">
      <alignment horizontal="right" vertical="center"/>
    </xf>
    <xf numFmtId="0" fontId="10" fillId="4" borderId="0" xfId="0" applyFont="1" applyFill="1"/>
    <xf numFmtId="0" fontId="36" fillId="0" borderId="0" xfId="0" applyFont="1"/>
    <xf numFmtId="0" fontId="36" fillId="0" borderId="0" xfId="0" applyFont="1" applyBorder="1"/>
    <xf numFmtId="0" fontId="37" fillId="0" borderId="0" xfId="0" applyFont="1" applyFill="1" applyBorder="1" applyAlignment="1">
      <alignment horizontal="center" vertical="center"/>
    </xf>
    <xf numFmtId="9" fontId="0" fillId="0" borderId="0" xfId="3" applyFont="1"/>
    <xf numFmtId="167" fontId="0" fillId="0" borderId="0" xfId="3" applyNumberFormat="1" applyFont="1"/>
    <xf numFmtId="43" fontId="16" fillId="0" borderId="34" xfId="2" applyFont="1" applyBorder="1" applyAlignment="1">
      <alignment horizontal="center" vertical="center"/>
    </xf>
    <xf numFmtId="0" fontId="25" fillId="5" borderId="33" xfId="0" applyFont="1" applyFill="1" applyBorder="1" applyAlignment="1">
      <alignment horizontal="center" vertical="center"/>
    </xf>
    <xf numFmtId="43" fontId="17" fillId="0" borderId="38" xfId="2" applyFont="1" applyBorder="1" applyAlignment="1">
      <alignment horizontal="center" vertical="center"/>
    </xf>
    <xf numFmtId="43" fontId="16" fillId="0" borderId="43" xfId="2" applyFont="1" applyBorder="1" applyAlignment="1">
      <alignment horizontal="center" vertical="center"/>
    </xf>
    <xf numFmtId="165" fontId="17" fillId="0" borderId="38" xfId="2" applyNumberFormat="1" applyFont="1" applyBorder="1" applyAlignment="1">
      <alignment horizontal="center" vertical="center"/>
    </xf>
    <xf numFmtId="165" fontId="16" fillId="0" borderId="34" xfId="2" applyNumberFormat="1" applyFont="1" applyBorder="1" applyAlignment="1">
      <alignment horizontal="center" vertical="center"/>
    </xf>
    <xf numFmtId="165" fontId="16" fillId="0" borderId="43" xfId="2" applyNumberFormat="1" applyFont="1" applyBorder="1" applyAlignment="1">
      <alignment horizontal="center" vertical="center"/>
    </xf>
    <xf numFmtId="165" fontId="17" fillId="0" borderId="39" xfId="2" applyNumberFormat="1" applyFont="1" applyBorder="1" applyAlignment="1">
      <alignment horizontal="center" vertical="center"/>
    </xf>
    <xf numFmtId="165" fontId="16" fillId="0" borderId="41" xfId="2" applyNumberFormat="1" applyFont="1" applyBorder="1" applyAlignment="1">
      <alignment horizontal="center" vertical="center"/>
    </xf>
    <xf numFmtId="165" fontId="16" fillId="0" borderId="44" xfId="2" applyNumberFormat="1" applyFont="1" applyBorder="1" applyAlignment="1">
      <alignment horizontal="center" vertical="center"/>
    </xf>
    <xf numFmtId="0" fontId="40" fillId="0" borderId="0" xfId="0" applyFont="1" applyAlignment="1">
      <alignment horizontal="left"/>
    </xf>
    <xf numFmtId="49" fontId="40" fillId="0" borderId="0" xfId="0" applyNumberFormat="1" applyFont="1" applyAlignment="1">
      <alignment horizontal="left"/>
    </xf>
    <xf numFmtId="49" fontId="40" fillId="0" borderId="0" xfId="0" applyNumberFormat="1" applyFont="1" applyAlignment="1">
      <alignment horizontal="left" vertical="top"/>
    </xf>
    <xf numFmtId="49" fontId="40" fillId="0" borderId="0" xfId="0" applyNumberFormat="1" applyFont="1" applyAlignment="1">
      <alignment horizontal="left" vertical="center"/>
    </xf>
    <xf numFmtId="0" fontId="41" fillId="0" borderId="0" xfId="0" applyFont="1"/>
    <xf numFmtId="0" fontId="42" fillId="0" borderId="0" xfId="0" applyFont="1"/>
    <xf numFmtId="0" fontId="43" fillId="0" borderId="0" xfId="0" applyFont="1"/>
    <xf numFmtId="0" fontId="42" fillId="3" borderId="0" xfId="0" applyFont="1" applyFill="1"/>
    <xf numFmtId="0" fontId="42" fillId="3" borderId="0" xfId="0" applyFont="1" applyFill="1" applyAlignment="1">
      <alignment wrapText="1"/>
    </xf>
    <xf numFmtId="0" fontId="44" fillId="3" borderId="0" xfId="0" applyFont="1" applyFill="1" applyAlignment="1">
      <alignment wrapText="1"/>
    </xf>
    <xf numFmtId="0" fontId="42" fillId="3" borderId="0" xfId="0" applyFont="1" applyFill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4" fillId="0" borderId="0" xfId="0" applyFont="1"/>
    <xf numFmtId="164" fontId="42" fillId="3" borderId="0" xfId="0" applyNumberFormat="1" applyFont="1" applyFill="1"/>
    <xf numFmtId="0" fontId="42" fillId="5" borderId="0" xfId="0" applyFont="1" applyFill="1"/>
    <xf numFmtId="2" fontId="42" fillId="5" borderId="0" xfId="0" applyNumberFormat="1" applyFont="1" applyFill="1"/>
    <xf numFmtId="3" fontId="42" fillId="3" borderId="0" xfId="0" applyNumberFormat="1" applyFont="1" applyFill="1"/>
    <xf numFmtId="164" fontId="42" fillId="5" borderId="0" xfId="0" applyNumberFormat="1" applyFont="1" applyFill="1" applyAlignment="1">
      <alignment horizontal="right" vertical="center"/>
    </xf>
    <xf numFmtId="0" fontId="46" fillId="0" borderId="0" xfId="0" applyFont="1"/>
    <xf numFmtId="0" fontId="16" fillId="2" borderId="47" xfId="0" applyFont="1" applyFill="1" applyBorder="1" applyAlignment="1">
      <alignment horizontal="left" indent="2"/>
    </xf>
    <xf numFmtId="0" fontId="16" fillId="2" borderId="48" xfId="0" applyFont="1" applyFill="1" applyBorder="1" applyAlignment="1">
      <alignment horizontal="left" indent="2"/>
    </xf>
    <xf numFmtId="165" fontId="30" fillId="0" borderId="49" xfId="2" applyNumberFormat="1" applyFont="1" applyBorder="1" applyAlignment="1">
      <alignment horizontal="right"/>
    </xf>
    <xf numFmtId="165" fontId="30" fillId="0" borderId="50" xfId="2" applyNumberFormat="1" applyFont="1" applyBorder="1" applyAlignment="1">
      <alignment horizontal="right"/>
    </xf>
    <xf numFmtId="165" fontId="16" fillId="0" borderId="52" xfId="2" applyNumberFormat="1" applyFont="1" applyBorder="1" applyAlignment="1">
      <alignment horizontal="center" vertical="center"/>
    </xf>
    <xf numFmtId="165" fontId="16" fillId="0" borderId="53" xfId="2" applyNumberFormat="1" applyFont="1" applyBorder="1" applyAlignment="1">
      <alignment horizontal="right" vertical="center" indent="1"/>
    </xf>
    <xf numFmtId="166" fontId="17" fillId="0" borderId="54" xfId="2" applyNumberFormat="1" applyFont="1" applyBorder="1" applyAlignment="1">
      <alignment horizontal="right" vertical="center" indent="1"/>
    </xf>
    <xf numFmtId="165" fontId="16" fillId="0" borderId="51" xfId="2" applyNumberFormat="1" applyFont="1" applyBorder="1" applyAlignment="1">
      <alignment horizontal="right" vertical="center" indent="1"/>
    </xf>
    <xf numFmtId="165" fontId="17" fillId="0" borderId="54" xfId="2" applyNumberFormat="1" applyFont="1" applyBorder="1" applyAlignment="1">
      <alignment horizontal="right" vertical="center" indent="1"/>
    </xf>
    <xf numFmtId="165" fontId="17" fillId="0" borderId="55" xfId="2" applyNumberFormat="1" applyFont="1" applyBorder="1" applyAlignment="1">
      <alignment horizontal="right" vertical="center" indent="1"/>
    </xf>
    <xf numFmtId="165" fontId="16" fillId="0" borderId="56" xfId="2" applyNumberFormat="1" applyFont="1" applyBorder="1" applyAlignment="1">
      <alignment horizontal="center" vertical="center"/>
    </xf>
    <xf numFmtId="165" fontId="17" fillId="0" borderId="54" xfId="2" applyNumberFormat="1" applyFont="1" applyBorder="1" applyAlignment="1">
      <alignment horizontal="center" vertical="center"/>
    </xf>
    <xf numFmtId="165" fontId="16" fillId="0" borderId="51" xfId="2" applyNumberFormat="1" applyFont="1" applyBorder="1" applyAlignment="1">
      <alignment horizontal="center" vertical="center"/>
    </xf>
    <xf numFmtId="0" fontId="16" fillId="2" borderId="52" xfId="0" applyFont="1" applyFill="1" applyBorder="1" applyAlignment="1">
      <alignment horizontal="left" vertical="center" indent="2"/>
    </xf>
    <xf numFmtId="0" fontId="16" fillId="2" borderId="48" xfId="0" applyFont="1" applyFill="1" applyBorder="1" applyAlignment="1">
      <alignment horizontal="left" vertical="center" indent="2"/>
    </xf>
    <xf numFmtId="165" fontId="30" fillId="0" borderId="56" xfId="2" applyNumberFormat="1" applyFont="1" applyBorder="1" applyAlignment="1">
      <alignment horizontal="center" vertical="center"/>
    </xf>
    <xf numFmtId="165" fontId="30" fillId="0" borderId="50" xfId="2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165" fontId="17" fillId="0" borderId="7" xfId="0" applyNumberFormat="1" applyFont="1" applyBorder="1" applyAlignment="1">
      <alignment horizontal="right" vertical="center" indent="1"/>
    </xf>
    <xf numFmtId="0" fontId="25" fillId="0" borderId="0" xfId="0" applyFont="1" applyFill="1" applyAlignment="1">
      <alignment horizontal="center" vertical="center"/>
    </xf>
    <xf numFmtId="165" fontId="25" fillId="0" borderId="17" xfId="0" applyNumberFormat="1" applyFont="1" applyFill="1" applyBorder="1" applyAlignment="1">
      <alignment horizontal="center" vertical="center" wrapText="1"/>
    </xf>
    <xf numFmtId="165" fontId="25" fillId="0" borderId="18" xfId="0" applyNumberFormat="1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vertical="center"/>
    </xf>
    <xf numFmtId="166" fontId="17" fillId="0" borderId="3" xfId="0" applyNumberFormat="1" applyFont="1" applyFill="1" applyBorder="1" applyAlignment="1">
      <alignment horizontal="center" vertical="center"/>
    </xf>
    <xf numFmtId="166" fontId="17" fillId="0" borderId="4" xfId="0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left" vertical="center" indent="2"/>
    </xf>
    <xf numFmtId="165" fontId="16" fillId="0" borderId="6" xfId="0" applyNumberFormat="1" applyFont="1" applyFill="1" applyBorder="1" applyAlignment="1">
      <alignment horizontal="right" vertical="center" indent="1"/>
    </xf>
    <xf numFmtId="165" fontId="16" fillId="0" borderId="7" xfId="0" applyNumberFormat="1" applyFont="1" applyFill="1" applyBorder="1" applyAlignment="1">
      <alignment horizontal="right" vertical="center" indent="1"/>
    </xf>
    <xf numFmtId="0" fontId="16" fillId="0" borderId="13" xfId="0" applyFont="1" applyFill="1" applyBorder="1" applyAlignment="1">
      <alignment horizontal="left" vertical="center" indent="2"/>
    </xf>
    <xf numFmtId="165" fontId="16" fillId="0" borderId="9" xfId="0" applyNumberFormat="1" applyFont="1" applyFill="1" applyBorder="1" applyAlignment="1">
      <alignment horizontal="right" vertical="center" indent="1"/>
    </xf>
    <xf numFmtId="165" fontId="16" fillId="0" borderId="10" xfId="0" applyNumberFormat="1" applyFont="1" applyFill="1" applyBorder="1" applyAlignment="1">
      <alignment horizontal="right" vertical="center" indent="1"/>
    </xf>
    <xf numFmtId="0" fontId="40" fillId="0" borderId="0" xfId="0" applyFont="1" applyFill="1" applyAlignment="1">
      <alignment horizontal="left"/>
    </xf>
    <xf numFmtId="165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165" fontId="17" fillId="0" borderId="3" xfId="0" applyNumberFormat="1" applyFont="1" applyFill="1" applyBorder="1" applyAlignment="1">
      <alignment horizontal="center" vertical="center"/>
    </xf>
    <xf numFmtId="165" fontId="17" fillId="0" borderId="4" xfId="0" applyNumberFormat="1" applyFont="1" applyFill="1" applyBorder="1" applyAlignment="1">
      <alignment horizontal="center" vertical="center"/>
    </xf>
    <xf numFmtId="164" fontId="0" fillId="8" borderId="0" xfId="0" applyNumberFormat="1" applyFill="1"/>
    <xf numFmtId="164" fontId="0" fillId="9" borderId="0" xfId="0" applyNumberFormat="1" applyFill="1"/>
    <xf numFmtId="164" fontId="0" fillId="10" borderId="0" xfId="0" applyNumberFormat="1" applyFill="1"/>
    <xf numFmtId="164" fontId="0" fillId="4" borderId="0" xfId="0" applyNumberFormat="1" applyFill="1"/>
    <xf numFmtId="164" fontId="0" fillId="11" borderId="0" xfId="0" applyNumberFormat="1" applyFill="1"/>
    <xf numFmtId="0" fontId="48" fillId="7" borderId="0" xfId="0" applyFont="1" applyFill="1"/>
    <xf numFmtId="0" fontId="48" fillId="0" borderId="0" xfId="0" applyFont="1"/>
    <xf numFmtId="43" fontId="0" fillId="5" borderId="0" xfId="0" applyNumberFormat="1" applyFill="1"/>
    <xf numFmtId="0" fontId="0" fillId="8" borderId="0" xfId="0" applyFill="1"/>
    <xf numFmtId="0" fontId="0" fillId="0" borderId="57" xfId="0" applyBorder="1"/>
    <xf numFmtId="166" fontId="0" fillId="5" borderId="58" xfId="2" applyNumberFormat="1" applyFont="1" applyFill="1" applyBorder="1"/>
    <xf numFmtId="0" fontId="0" fillId="0" borderId="59" xfId="0" applyBorder="1"/>
    <xf numFmtId="166" fontId="0" fillId="5" borderId="60" xfId="2" applyNumberFormat="1" applyFont="1" applyFill="1" applyBorder="1"/>
    <xf numFmtId="0" fontId="0" fillId="0" borderId="0" xfId="0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wrapText="1"/>
    </xf>
    <xf numFmtId="0" fontId="0" fillId="0" borderId="0" xfId="0" applyFont="1" applyAlignment="1">
      <alignment horizontal="left" wrapText="1"/>
    </xf>
    <xf numFmtId="0" fontId="0" fillId="0" borderId="0" xfId="0" applyFill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5" borderId="0" xfId="0" applyFill="1" applyAlignment="1">
      <alignment vertical="center" wrapText="1"/>
    </xf>
    <xf numFmtId="0" fontId="0" fillId="0" borderId="0" xfId="0" applyFill="1" applyAlignment="1">
      <alignment horizontal="left" vertical="center" wrapText="1"/>
    </xf>
    <xf numFmtId="43" fontId="0" fillId="0" borderId="0" xfId="2" applyFont="1"/>
    <xf numFmtId="165" fontId="0" fillId="0" borderId="0" xfId="2" applyNumberFormat="1" applyFont="1"/>
    <xf numFmtId="43" fontId="0" fillId="0" borderId="0" xfId="0" applyNumberFormat="1"/>
    <xf numFmtId="168" fontId="0" fillId="0" borderId="0" xfId="0" applyNumberFormat="1"/>
    <xf numFmtId="0" fontId="2" fillId="0" borderId="0" xfId="0" applyFont="1" applyAlignment="1">
      <alignment horizontal="center"/>
    </xf>
    <xf numFmtId="0" fontId="49" fillId="0" borderId="0" xfId="0" applyFont="1"/>
    <xf numFmtId="43" fontId="17" fillId="0" borderId="46" xfId="2" applyFont="1" applyBorder="1" applyAlignment="1">
      <alignment horizontal="center" vertical="center"/>
    </xf>
    <xf numFmtId="43" fontId="16" fillId="0" borderId="61" xfId="2" applyFont="1" applyBorder="1" applyAlignment="1">
      <alignment horizontal="center" vertical="center"/>
    </xf>
    <xf numFmtId="43" fontId="16" fillId="0" borderId="62" xfId="2" applyFont="1" applyBorder="1" applyAlignment="1">
      <alignment horizontal="center" vertical="center"/>
    </xf>
    <xf numFmtId="0" fontId="31" fillId="0" borderId="0" xfId="0" applyFont="1"/>
    <xf numFmtId="0" fontId="53" fillId="2" borderId="18" xfId="0" applyFont="1" applyFill="1" applyBorder="1" applyAlignment="1">
      <alignment horizontal="center" vertical="center" wrapText="1"/>
    </xf>
    <xf numFmtId="0" fontId="52" fillId="2" borderId="17" xfId="0" applyFont="1" applyFill="1" applyBorder="1" applyAlignment="1">
      <alignment horizontal="center" vertical="center" wrapText="1"/>
    </xf>
    <xf numFmtId="0" fontId="54" fillId="2" borderId="18" xfId="0" applyFont="1" applyFill="1" applyBorder="1" applyAlignment="1">
      <alignment horizontal="center" vertical="center" wrapText="1"/>
    </xf>
    <xf numFmtId="0" fontId="42" fillId="0" borderId="0" xfId="0" applyFont="1" applyFill="1"/>
    <xf numFmtId="166" fontId="0" fillId="5" borderId="0" xfId="2" applyNumberFormat="1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6" fontId="0" fillId="5" borderId="0" xfId="2" applyNumberFormat="1" applyFont="1" applyFill="1"/>
    <xf numFmtId="166" fontId="0" fillId="0" borderId="0" xfId="2" applyNumberFormat="1" applyFont="1"/>
    <xf numFmtId="0" fontId="1" fillId="0" borderId="0" xfId="4"/>
    <xf numFmtId="0" fontId="1" fillId="0" borderId="0" xfId="4"/>
    <xf numFmtId="0" fontId="1" fillId="0" borderId="0" xfId="4"/>
    <xf numFmtId="0" fontId="1" fillId="0" borderId="0" xfId="4"/>
    <xf numFmtId="0" fontId="1" fillId="0" borderId="0" xfId="4"/>
    <xf numFmtId="0" fontId="1" fillId="0" borderId="0" xfId="4"/>
    <xf numFmtId="0" fontId="1" fillId="0" borderId="0" xfId="4"/>
    <xf numFmtId="0" fontId="1" fillId="0" borderId="0" xfId="4"/>
    <xf numFmtId="0" fontId="1" fillId="0" borderId="0" xfId="4"/>
    <xf numFmtId="0" fontId="1" fillId="0" borderId="0" xfId="4"/>
    <xf numFmtId="166" fontId="1" fillId="0" borderId="0" xfId="8" applyNumberFormat="1" applyFont="1"/>
    <xf numFmtId="166" fontId="1" fillId="0" borderId="0" xfId="8" applyNumberFormat="1" applyFont="1"/>
    <xf numFmtId="166" fontId="1" fillId="0" borderId="0" xfId="8" applyNumberFormat="1" applyFont="1"/>
    <xf numFmtId="166" fontId="1" fillId="0" borderId="0" xfId="8" applyNumberFormat="1" applyFont="1"/>
    <xf numFmtId="166" fontId="1" fillId="0" borderId="0" xfId="8" applyNumberFormat="1" applyFont="1"/>
    <xf numFmtId="166" fontId="1" fillId="0" borderId="0" xfId="4" applyNumberFormat="1"/>
    <xf numFmtId="166" fontId="1" fillId="0" borderId="0" xfId="4" applyNumberFormat="1"/>
    <xf numFmtId="166" fontId="1" fillId="0" borderId="0" xfId="8" applyNumberFormat="1" applyFont="1"/>
    <xf numFmtId="166" fontId="1" fillId="0" borderId="0" xfId="8" applyNumberFormat="1" applyFont="1"/>
    <xf numFmtId="166" fontId="1" fillId="0" borderId="0" xfId="8" applyNumberFormat="1" applyFont="1"/>
    <xf numFmtId="166" fontId="1" fillId="0" borderId="0" xfId="8" applyNumberFormat="1" applyFont="1"/>
    <xf numFmtId="0" fontId="0" fillId="0" borderId="0" xfId="0" applyFill="1" applyBorder="1" applyAlignment="1">
      <alignment horizontal="center"/>
    </xf>
    <xf numFmtId="0" fontId="19" fillId="4" borderId="0" xfId="1" applyFont="1" applyFill="1" applyBorder="1" applyAlignment="1">
      <alignment horizontal="center" vertical="center" wrapText="1"/>
    </xf>
    <xf numFmtId="0" fontId="19" fillId="4" borderId="0" xfId="1" applyFont="1" applyFill="1" applyBorder="1" applyAlignment="1">
      <alignment horizontal="center" vertical="center"/>
    </xf>
    <xf numFmtId="0" fontId="20" fillId="4" borderId="0" xfId="1" applyFont="1" applyFill="1" applyBorder="1" applyAlignment="1">
      <alignment horizontal="center" vertical="center" wrapText="1"/>
    </xf>
    <xf numFmtId="0" fontId="15" fillId="4" borderId="0" xfId="1" applyFont="1" applyFill="1" applyBorder="1" applyAlignment="1">
      <alignment horizontal="center" vertical="center" wrapText="1"/>
    </xf>
    <xf numFmtId="0" fontId="14" fillId="4" borderId="0" xfId="1" applyFont="1" applyFill="1" applyBorder="1" applyAlignment="1">
      <alignment horizontal="center" vertical="center" wrapText="1"/>
    </xf>
    <xf numFmtId="0" fontId="22" fillId="4" borderId="32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 vertical="center" wrapText="1"/>
    </xf>
    <xf numFmtId="0" fontId="38" fillId="4" borderId="35" xfId="0" applyFont="1" applyFill="1" applyBorder="1" applyAlignment="1">
      <alignment horizontal="center" vertical="center" wrapText="1" readingOrder="1"/>
    </xf>
    <xf numFmtId="0" fontId="38" fillId="4" borderId="36" xfId="0" applyFont="1" applyFill="1" applyBorder="1" applyAlignment="1">
      <alignment horizontal="center" vertical="center" wrapText="1" readingOrder="1"/>
    </xf>
    <xf numFmtId="0" fontId="0" fillId="6" borderId="67" xfId="0" applyFont="1" applyFill="1" applyBorder="1" applyAlignment="1">
      <alignment horizontal="left" vertical="center"/>
    </xf>
    <xf numFmtId="0" fontId="0" fillId="6" borderId="68" xfId="0" applyFont="1" applyFill="1" applyBorder="1" applyAlignment="1">
      <alignment horizontal="left" vertical="center"/>
    </xf>
    <xf numFmtId="0" fontId="0" fillId="6" borderId="63" xfId="0" applyFont="1" applyFill="1" applyBorder="1" applyAlignment="1">
      <alignment horizontal="left" vertical="center"/>
    </xf>
    <xf numFmtId="0" fontId="0" fillId="6" borderId="64" xfId="0" applyFont="1" applyFill="1" applyBorder="1" applyAlignment="1">
      <alignment horizontal="left" vertical="center"/>
    </xf>
    <xf numFmtId="0" fontId="0" fillId="6" borderId="65" xfId="0" applyFont="1" applyFill="1" applyBorder="1" applyAlignment="1">
      <alignment horizontal="left" vertical="center"/>
    </xf>
    <xf numFmtId="0" fontId="0" fillId="6" borderId="66" xfId="0" applyFont="1" applyFill="1" applyBorder="1" applyAlignment="1">
      <alignment horizontal="left" vertical="center"/>
    </xf>
    <xf numFmtId="0" fontId="22" fillId="4" borderId="29" xfId="0" applyFont="1" applyFill="1" applyBorder="1" applyAlignment="1">
      <alignment horizontal="center" vertical="center"/>
    </xf>
    <xf numFmtId="0" fontId="22" fillId="4" borderId="31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22" fillId="4" borderId="35" xfId="0" applyFont="1" applyFill="1" applyBorder="1" applyAlignment="1">
      <alignment horizontal="center" vertical="center"/>
    </xf>
    <xf numFmtId="0" fontId="22" fillId="4" borderId="36" xfId="0" applyFont="1" applyFill="1" applyBorder="1" applyAlignment="1">
      <alignment horizontal="center" vertical="center"/>
    </xf>
    <xf numFmtId="0" fontId="22" fillId="4" borderId="37" xfId="0" applyFont="1" applyFill="1" applyBorder="1" applyAlignment="1">
      <alignment horizontal="center" vertical="center"/>
    </xf>
    <xf numFmtId="0" fontId="0" fillId="6" borderId="65" xfId="0" applyFont="1" applyFill="1" applyBorder="1" applyAlignment="1">
      <alignment horizontal="left" vertical="center" wrapText="1"/>
    </xf>
    <xf numFmtId="0" fontId="0" fillId="6" borderId="66" xfId="0" applyFont="1" applyFill="1" applyBorder="1" applyAlignment="1">
      <alignment horizontal="left" vertical="center" wrapText="1"/>
    </xf>
    <xf numFmtId="0" fontId="51" fillId="6" borderId="65" xfId="1" applyFont="1" applyFill="1" applyBorder="1" applyAlignment="1">
      <alignment horizontal="left" vertical="center" indent="3"/>
    </xf>
    <xf numFmtId="0" fontId="51" fillId="6" borderId="66" xfId="1" applyFont="1" applyFill="1" applyBorder="1" applyAlignment="1">
      <alignment horizontal="left" vertical="center" indent="3"/>
    </xf>
    <xf numFmtId="0" fontId="13" fillId="6" borderId="40" xfId="1" applyFont="1" applyFill="1" applyBorder="1" applyAlignment="1">
      <alignment horizontal="left"/>
    </xf>
    <xf numFmtId="0" fontId="13" fillId="6" borderId="34" xfId="1" applyFont="1" applyFill="1" applyBorder="1" applyAlignment="1">
      <alignment horizontal="left"/>
    </xf>
    <xf numFmtId="0" fontId="13" fillId="6" borderId="42" xfId="1" applyFont="1" applyFill="1" applyBorder="1" applyAlignment="1">
      <alignment horizontal="left"/>
    </xf>
    <xf numFmtId="0" fontId="13" fillId="6" borderId="43" xfId="1" applyFont="1" applyFill="1" applyBorder="1" applyAlignment="1">
      <alignment horizontal="left"/>
    </xf>
    <xf numFmtId="0" fontId="39" fillId="6" borderId="45" xfId="1" applyFont="1" applyFill="1" applyBorder="1" applyAlignment="1">
      <alignment horizontal="left"/>
    </xf>
    <xf numFmtId="0" fontId="39" fillId="6" borderId="46" xfId="1" applyFont="1" applyFill="1" applyBorder="1" applyAlignment="1">
      <alignment horizontal="left"/>
    </xf>
    <xf numFmtId="0" fontId="25" fillId="5" borderId="32" xfId="0" applyFont="1" applyFill="1" applyBorder="1" applyAlignment="1">
      <alignment horizontal="center" vertical="center"/>
    </xf>
    <xf numFmtId="0" fontId="25" fillId="5" borderId="0" xfId="0" applyFont="1" applyFill="1" applyBorder="1" applyAlignment="1">
      <alignment horizontal="center" vertical="center"/>
    </xf>
    <xf numFmtId="0" fontId="50" fillId="0" borderId="0" xfId="0" applyFont="1" applyAlignment="1">
      <alignment horizontal="center"/>
    </xf>
    <xf numFmtId="0" fontId="47" fillId="0" borderId="0" xfId="0" applyFont="1" applyAlignment="1">
      <alignment horizontal="center" vertical="center"/>
    </xf>
  </cellXfs>
  <cellStyles count="9">
    <cellStyle name="Hipervínculo" xfId="1" builtinId="8"/>
    <cellStyle name="Millares" xfId="2" builtinId="3"/>
    <cellStyle name="Millares 2" xfId="6"/>
    <cellStyle name="Millares 3" xfId="8"/>
    <cellStyle name="Normal" xfId="0" builtinId="0"/>
    <cellStyle name="Normal 2" xfId="5"/>
    <cellStyle name="Normal 3" xfId="4"/>
    <cellStyle name="Porcentaje" xfId="3" builtinId="5"/>
    <cellStyle name="Porcentaje 2" xfId="7"/>
  </cellStyles>
  <dxfs count="0"/>
  <tableStyles count="0" defaultTableStyle="TableStyleMedium2" defaultPivotStyle="PivotStyleLight16"/>
  <colors>
    <mruColors>
      <color rgb="FFCCECFF"/>
      <color rgb="FF92D400"/>
      <color rgb="FFCCFF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5620788114044372"/>
          <c:y val="3.2263041012168037E-2"/>
          <c:w val="0.61308729028898801"/>
          <c:h val="0.9354739179756639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'in_ooh gráficos'!$B$7</c:f>
              <c:strCache>
                <c:ptCount val="1"/>
                <c:pt idx="0">
                  <c:v>BEBIDAS ESPIRITUOSAS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gráficos'!$C$7,'in_ooh gráficos'!$N$7)</c:f>
              <c:numCache>
                <c:formatCode>_-* #,##0.0\ _€_-;\-* #,##0.0\ _€_-;_-* "-"??\ _€_-;_-@_-</c:formatCode>
                <c:ptCount val="2"/>
                <c:pt idx="1">
                  <c:v>2.2055461937042731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BA-4C50-996B-22698F1B223E}"/>
            </c:ext>
          </c:extLst>
        </c:ser>
        <c:ser>
          <c:idx val="1"/>
          <c:order val="1"/>
          <c:tx>
            <c:strRef>
              <c:f>'in_ooh gráficos'!$B$8</c:f>
              <c:strCache>
                <c:ptCount val="1"/>
                <c:pt idx="0">
                  <c:v>CERVEZA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gráficos'!$C$8,'in_ooh gráficos'!$N$8)</c:f>
              <c:numCache>
                <c:formatCode>_-* #,##0.0\ _€_-;\-* #,##0.0\ _€_-;_-* "-"??\ _€_-;_-@_-</c:formatCode>
                <c:ptCount val="2"/>
                <c:pt idx="1">
                  <c:v>34.575081536705817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BA-4C50-996B-22698F1B223E}"/>
            </c:ext>
          </c:extLst>
        </c:ser>
        <c:ser>
          <c:idx val="2"/>
          <c:order val="2"/>
          <c:tx>
            <c:strRef>
              <c:f>'in_ooh gráficos'!$B$9</c:f>
              <c:strCache>
                <c:ptCount val="1"/>
                <c:pt idx="0">
                  <c:v>VINO &amp; ESPUMOSOS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gráficos'!$C$9,'in_ooh gráficos'!$N$9)</c:f>
              <c:numCache>
                <c:formatCode>_-* #,##0.0\ _€_-;\-* #,##0.0\ _€_-;_-* "-"??\ _€_-;_-@_-</c:formatCode>
                <c:ptCount val="2"/>
                <c:pt idx="1">
                  <c:v>9.6608022380376131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9BA-4C50-996B-22698F1B223E}"/>
            </c:ext>
          </c:extLst>
        </c:ser>
        <c:ser>
          <c:idx val="3"/>
          <c:order val="3"/>
          <c:tx>
            <c:strRef>
              <c:f>'in_ooh gráficos'!$B$10</c:f>
              <c:strCache>
                <c:ptCount val="1"/>
                <c:pt idx="0">
                  <c:v>BEBIDAS REFRESCANTES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gráficos'!$C$10,'in_ooh gráficos'!$N$10)</c:f>
              <c:numCache>
                <c:formatCode>_-* #,##0.0\ _€_-;\-* #,##0.0\ _€_-;_-* "-"??\ _€_-;_-@_-</c:formatCode>
                <c:ptCount val="2"/>
                <c:pt idx="1">
                  <c:v>17.676196078366221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9BA-4C50-996B-22698F1B223E}"/>
            </c:ext>
          </c:extLst>
        </c:ser>
        <c:ser>
          <c:idx val="4"/>
          <c:order val="4"/>
          <c:tx>
            <c:strRef>
              <c:f>'in_ooh gráficos'!$B$11</c:f>
              <c:strCache>
                <c:ptCount val="1"/>
                <c:pt idx="0">
                  <c:v>AGUA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gráficos'!$C$11,'in_ooh gráficos'!$N$11)</c:f>
              <c:numCache>
                <c:formatCode>_-* #,##0.0\ _€_-;\-* #,##0.0\ _€_-;_-* "-"??\ _€_-;_-@_-</c:formatCode>
                <c:ptCount val="2"/>
                <c:pt idx="1">
                  <c:v>33.732623980643048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9BA-4C50-996B-22698F1B223E}"/>
            </c:ext>
          </c:extLst>
        </c:ser>
        <c:ser>
          <c:idx val="5"/>
          <c:order val="5"/>
          <c:tx>
            <c:strRef>
              <c:f>'in_ooh gráficos'!$B$12</c:f>
              <c:strCache>
                <c:ptCount val="1"/>
                <c:pt idx="0">
                  <c:v>ZUMO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gráficos'!$C$12,'in_ooh gráficos'!$N$12)</c:f>
              <c:numCache>
                <c:formatCode>_-* #,##0.0\ _€_-;\-* #,##0.0\ _€_-;_-* "-"??\ _€_-;_-@_-</c:formatCode>
                <c:ptCount val="2"/>
                <c:pt idx="1">
                  <c:v>1.7867500727594763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9BA-4C50-996B-22698F1B223E}"/>
            </c:ext>
          </c:extLst>
        </c:ser>
        <c:ser>
          <c:idx val="6"/>
          <c:order val="6"/>
          <c:tx>
            <c:strRef>
              <c:f>'in_ooh gráficos'!$B$13</c:f>
              <c:strCache>
                <c:ptCount val="1"/>
                <c:pt idx="0">
                  <c:v>BEB ZUMO+LECHE</c:v>
                </c:pt>
              </c:strCache>
            </c:strRef>
          </c:tx>
          <c:invertIfNegative val="0"/>
          <c:val>
            <c:numRef>
              <c:f>('in_ooh gráficos'!$C$13,'in_ooh gráficos'!$N$13)</c:f>
              <c:numCache>
                <c:formatCode>_-* #,##0.0\ _€_-;\-* #,##0.0\ _€_-;_-* "-"??\ _€_-;_-@_-</c:formatCode>
                <c:ptCount val="2"/>
                <c:pt idx="1">
                  <c:v>0.36299989978357289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9BA-4C50-996B-22698F1B2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01311152"/>
        <c:axId val="401309192"/>
      </c:barChart>
      <c:catAx>
        <c:axId val="401311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1309192"/>
        <c:crosses val="autoZero"/>
        <c:auto val="1"/>
        <c:lblAlgn val="ctr"/>
        <c:lblOffset val="100"/>
        <c:noMultiLvlLbl val="0"/>
      </c:catAx>
      <c:valAx>
        <c:axId val="40130919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01311152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2.665543547005916E-2"/>
          <c:y val="7.0392089481093906E-2"/>
          <c:w val="0.50932145405935636"/>
          <c:h val="0.92960791051890612"/>
        </c:manualLayout>
      </c:layout>
      <c:overlay val="0"/>
      <c:txPr>
        <a:bodyPr/>
        <a:lstStyle/>
        <a:p>
          <a:pPr>
            <a:defRPr sz="1100">
              <a:solidFill>
                <a:schemeClr val="bg1">
                  <a:lumMod val="6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5620788114044372"/>
          <c:y val="3.2263041012168037E-2"/>
          <c:w val="0.61308729028898801"/>
          <c:h val="0.9354739179756639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'in_ooh gráficos'!$B$7</c:f>
              <c:strCache>
                <c:ptCount val="1"/>
                <c:pt idx="0">
                  <c:v>BEBIDAS ESPIRITUOSAS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gráficos'!$C$7,'in_ooh gráficos'!$O$7)</c:f>
              <c:numCache>
                <c:formatCode>_-* #,##0.0\ _€_-;\-* #,##0.0\ _€_-;_-* "-"??\ _€_-;_-@_-</c:formatCode>
                <c:ptCount val="2"/>
                <c:pt idx="1">
                  <c:v>0.82173392954241298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E9-4926-A93A-C6DC13520E29}"/>
            </c:ext>
          </c:extLst>
        </c:ser>
        <c:ser>
          <c:idx val="1"/>
          <c:order val="1"/>
          <c:tx>
            <c:strRef>
              <c:f>'in_ooh gráficos'!$B$8</c:f>
              <c:strCache>
                <c:ptCount val="1"/>
                <c:pt idx="0">
                  <c:v>CERVEZA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gráficos'!$C$8,'in_ooh gráficos'!$O$8)</c:f>
              <c:numCache>
                <c:formatCode>_-* #,##0.0\ _€_-;\-* #,##0.0\ _€_-;_-* "-"??\ _€_-;_-@_-</c:formatCode>
                <c:ptCount val="2"/>
                <c:pt idx="1">
                  <c:v>13.046769210417775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E9-4926-A93A-C6DC13520E29}"/>
            </c:ext>
          </c:extLst>
        </c:ser>
        <c:ser>
          <c:idx val="2"/>
          <c:order val="2"/>
          <c:tx>
            <c:strRef>
              <c:f>'in_ooh gráficos'!$B$9</c:f>
              <c:strCache>
                <c:ptCount val="1"/>
                <c:pt idx="0">
                  <c:v>VINO &amp; ESPUMOSOS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gráficos'!$C$9,'in_ooh gráficos'!$O$9)</c:f>
              <c:numCache>
                <c:formatCode>_-* #,##0.0\ _€_-;\-* #,##0.0\ _€_-;_-* "-"??\ _€_-;_-@_-</c:formatCode>
                <c:ptCount val="2"/>
                <c:pt idx="1">
                  <c:v>9.3152580394005824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7E9-4926-A93A-C6DC13520E29}"/>
            </c:ext>
          </c:extLst>
        </c:ser>
        <c:ser>
          <c:idx val="3"/>
          <c:order val="3"/>
          <c:tx>
            <c:strRef>
              <c:f>'in_ooh gráficos'!$B$10</c:f>
              <c:strCache>
                <c:ptCount val="1"/>
                <c:pt idx="0">
                  <c:v>BEBIDAS REFRESCANTES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gráficos'!$C$10,'in_ooh gráficos'!$O$10)</c:f>
              <c:numCache>
                <c:formatCode>_-* #,##0.0\ _€_-;\-* #,##0.0\ _€_-;_-* "-"??\ _€_-;_-@_-</c:formatCode>
                <c:ptCount val="2"/>
                <c:pt idx="1">
                  <c:v>27.98656176497002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7E9-4926-A93A-C6DC13520E29}"/>
            </c:ext>
          </c:extLst>
        </c:ser>
        <c:ser>
          <c:idx val="4"/>
          <c:order val="4"/>
          <c:tx>
            <c:strRef>
              <c:f>'in_ooh gráficos'!$B$11</c:f>
              <c:strCache>
                <c:ptCount val="1"/>
                <c:pt idx="0">
                  <c:v>AGUA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gráficos'!$C$11,'in_ooh gráficos'!$O$11)</c:f>
              <c:numCache>
                <c:formatCode>_-* #,##0.0\ _€_-;\-* #,##0.0\ _€_-;_-* "-"??\ _€_-;_-@_-</c:formatCode>
                <c:ptCount val="2"/>
                <c:pt idx="1">
                  <c:v>39.959074932819568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7E9-4926-A93A-C6DC13520E29}"/>
            </c:ext>
          </c:extLst>
        </c:ser>
        <c:ser>
          <c:idx val="5"/>
          <c:order val="5"/>
          <c:tx>
            <c:strRef>
              <c:f>'in_ooh gráficos'!$B$12</c:f>
              <c:strCache>
                <c:ptCount val="1"/>
                <c:pt idx="0">
                  <c:v>ZUMO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gráficos'!$C$12,'in_ooh gráficos'!$O$12)</c:f>
              <c:numCache>
                <c:formatCode>_-* #,##0.0\ _€_-;\-* #,##0.0\ _€_-;_-* "-"??\ _€_-;_-@_-</c:formatCode>
                <c:ptCount val="2"/>
                <c:pt idx="1">
                  <c:v>6.5796926389117898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7E9-4926-A93A-C6DC13520E29}"/>
            </c:ext>
          </c:extLst>
        </c:ser>
        <c:ser>
          <c:idx val="6"/>
          <c:order val="6"/>
          <c:tx>
            <c:strRef>
              <c:f>'in_ooh gráficos'!$B$13</c:f>
              <c:strCache>
                <c:ptCount val="1"/>
                <c:pt idx="0">
                  <c:v>BEB ZUMO+LECHE</c:v>
                </c:pt>
              </c:strCache>
            </c:strRef>
          </c:tx>
          <c:invertIfNegative val="0"/>
          <c:val>
            <c:numRef>
              <c:f>('in_ooh gráficos'!$C$13,'in_ooh gráficos'!$O$13)</c:f>
              <c:numCache>
                <c:formatCode>_-* #,##0.0\ _€_-;\-* #,##0.0\ _€_-;_-* "-"??\ _€_-;_-@_-</c:formatCode>
                <c:ptCount val="2"/>
                <c:pt idx="1">
                  <c:v>2.290909483937845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7E9-4926-A93A-C6DC13520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01305272"/>
        <c:axId val="401305664"/>
      </c:barChart>
      <c:catAx>
        <c:axId val="401305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1305664"/>
        <c:crosses val="autoZero"/>
        <c:auto val="1"/>
        <c:lblAlgn val="ctr"/>
        <c:lblOffset val="100"/>
        <c:noMultiLvlLbl val="0"/>
      </c:catAx>
      <c:valAx>
        <c:axId val="4013056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0130527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lang="en-US" sz="1600" dirty="0">
                <a:solidFill>
                  <a:schemeClr val="bg1">
                    <a:lumMod val="65000"/>
                  </a:schemeClr>
                </a:solidFill>
              </a:defRPr>
            </a:pPr>
            <a:r>
              <a:rPr lang="en-US" sz="1600" dirty="0">
                <a:solidFill>
                  <a:schemeClr val="bg1">
                    <a:lumMod val="65000"/>
                  </a:schemeClr>
                </a:solidFill>
              </a:rPr>
              <a:t>% </a:t>
            </a:r>
            <a:r>
              <a:rPr lang="en-US" sz="1600" dirty="0" err="1">
                <a:solidFill>
                  <a:schemeClr val="bg1">
                    <a:lumMod val="65000"/>
                  </a:schemeClr>
                </a:solidFill>
              </a:rPr>
              <a:t>Litros</a:t>
            </a:r>
            <a:endParaRPr lang="en-US" sz="1600" dirty="0">
              <a:solidFill>
                <a:schemeClr val="bg1">
                  <a:lumMod val="65000"/>
                </a:schemeClr>
              </a:solidFill>
            </a:endParaRPr>
          </a:p>
        </c:rich>
      </c:tx>
      <c:layout>
        <c:manualLayout>
          <c:xMode val="edge"/>
          <c:yMode val="edge"/>
          <c:x val="2.6207446291435781E-2"/>
          <c:y val="2.91902017456660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4475828790827796E-2"/>
          <c:y val="0.21812397408124606"/>
          <c:w val="0.38407107746990127"/>
          <c:h val="0.72836065605169964"/>
        </c:manualLayout>
      </c:layout>
      <c:pieChart>
        <c:varyColors val="1"/>
        <c:ser>
          <c:idx val="0"/>
          <c:order val="0"/>
          <c:spPr>
            <a:solidFill>
              <a:schemeClr val="bg1"/>
            </a:solidFill>
          </c:spPr>
          <c:dPt>
            <c:idx val="0"/>
            <c:bubble3D val="0"/>
            <c:explosion val="1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1CE-4C18-8355-F84DDBD6F55F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1CE-4C18-8355-F84DDBD6F55F}"/>
              </c:ext>
            </c:extLst>
          </c:dPt>
          <c:dLbls>
            <c:dLbl>
              <c:idx val="0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1CE-4C18-8355-F84DDBD6F55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1CE-4C18-8355-F84DDBD6F55F}"/>
                </c:ex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'in_ooh gráficos'!$P$7:$P$8</c:f>
              <c:strCache>
                <c:ptCount val="2"/>
                <c:pt idx="0">
                  <c:v>Fuera de Casa</c:v>
                </c:pt>
                <c:pt idx="1">
                  <c:v>En Casa</c:v>
                </c:pt>
              </c:strCache>
            </c:strRef>
          </c:cat>
          <c:val>
            <c:numRef>
              <c:f>'in_ooh gráficos'!$Q$7:$Q$8</c:f>
              <c:numCache>
                <c:formatCode>_(* #,##0.00_);_(* \(#,##0.00\);_(* "-"??_);_(@_)</c:formatCode>
                <c:ptCount val="2"/>
                <c:pt idx="0">
                  <c:v>0.23237470660938989</c:v>
                </c:pt>
                <c:pt idx="1">
                  <c:v>0.76762529339061003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CE-4C18-8355-F84DDBD6F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54286633615242541"/>
          <c:y val="0.51961662002746634"/>
          <c:w val="0.36577563915621658"/>
          <c:h val="0.35823962397503889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lang="en-US" sz="1600" dirty="0">
                <a:solidFill>
                  <a:schemeClr val="bg1">
                    <a:lumMod val="65000"/>
                  </a:schemeClr>
                </a:solidFill>
              </a:defRPr>
            </a:pPr>
            <a:r>
              <a:rPr lang="en-US" sz="1600" dirty="0">
                <a:solidFill>
                  <a:schemeClr val="bg1">
                    <a:lumMod val="65000"/>
                  </a:schemeClr>
                </a:solidFill>
              </a:rPr>
              <a:t>% </a:t>
            </a:r>
            <a:r>
              <a:rPr lang="en-US" sz="1600" dirty="0" err="1">
                <a:solidFill>
                  <a:schemeClr val="bg1">
                    <a:lumMod val="65000"/>
                  </a:schemeClr>
                </a:solidFill>
              </a:rPr>
              <a:t>Valor</a:t>
            </a:r>
            <a:endParaRPr lang="en-US" sz="1600" dirty="0">
              <a:solidFill>
                <a:schemeClr val="bg1">
                  <a:lumMod val="65000"/>
                </a:schemeClr>
              </a:solidFill>
            </a:endParaRPr>
          </a:p>
        </c:rich>
      </c:tx>
      <c:layout>
        <c:manualLayout>
          <c:xMode val="edge"/>
          <c:yMode val="edge"/>
          <c:x val="2.6207446291435781E-2"/>
          <c:y val="2.91902017456660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4475828790827796E-2"/>
          <c:y val="0.21812397408124606"/>
          <c:w val="0.38407107746990127"/>
          <c:h val="0.72836065605169964"/>
        </c:manualLayout>
      </c:layout>
      <c:pieChart>
        <c:varyColors val="1"/>
        <c:ser>
          <c:idx val="0"/>
          <c:order val="0"/>
          <c:spPr>
            <a:solidFill>
              <a:schemeClr val="bg1"/>
            </a:solidFill>
          </c:spPr>
          <c:dPt>
            <c:idx val="0"/>
            <c:bubble3D val="0"/>
            <c:explosion val="1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2C-419B-8DF8-5A4FA537D613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2C-419B-8DF8-5A4FA537D613}"/>
              </c:ext>
            </c:extLst>
          </c:dPt>
          <c:dLbls>
            <c:dLbl>
              <c:idx val="0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B2C-419B-8DF8-5A4FA537D61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B2C-419B-8DF8-5A4FA537D613}"/>
                </c:ex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'in_ooh gráficos'!$P$7:$P$8</c:f>
              <c:strCache>
                <c:ptCount val="2"/>
                <c:pt idx="0">
                  <c:v>Fuera de Casa</c:v>
                </c:pt>
                <c:pt idx="1">
                  <c:v>En Casa</c:v>
                </c:pt>
              </c:strCache>
            </c:strRef>
          </c:cat>
          <c:val>
            <c:numRef>
              <c:f>'in_ooh gráficos'!$R$7:$R$8</c:f>
              <c:numCache>
                <c:formatCode>_(* #,##0.00_);_(* \(#,##0.00\);_(* "-"??_);_(@_)</c:formatCode>
                <c:ptCount val="2"/>
                <c:pt idx="0">
                  <c:v>0.59391297192775916</c:v>
                </c:pt>
                <c:pt idx="1">
                  <c:v>0.40608702807224095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B2C-419B-8DF8-5A4FA537D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7208876295324639"/>
          <c:y val="2.07315622593814E-2"/>
          <c:w val="0.55221042478686877"/>
          <c:h val="0.9354739179756639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'in_ooh gráficos'!$E$39</c:f>
              <c:strCache>
                <c:ptCount val="1"/>
                <c:pt idx="0">
                  <c:v>BEBIDAS ESPIRITUOSAS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gráficos'!$E$41</c:f>
              <c:numCache>
                <c:formatCode>_-* #,##0.0\ _€_-;\-* #,##0.0\ _€_-;_-* "-"?\ _€_-;_-@_-</c:formatCode>
                <c:ptCount val="1"/>
                <c:pt idx="0">
                  <c:v>8.5947907390851306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F5-4003-A88B-37CB0D806A7A}"/>
            </c:ext>
          </c:extLst>
        </c:ser>
        <c:ser>
          <c:idx val="1"/>
          <c:order val="1"/>
          <c:tx>
            <c:strRef>
              <c:f>'in_ooh gráficos'!$F$39</c:f>
              <c:strCache>
                <c:ptCount val="1"/>
                <c:pt idx="0">
                  <c:v>CERVEZA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gráficos'!$F$41</c:f>
              <c:numCache>
                <c:formatCode>_-* #,##0.0\ _€_-;\-* #,##0.0\ _€_-;_-* "-"?\ _€_-;_-@_-</c:formatCode>
                <c:ptCount val="1"/>
                <c:pt idx="0">
                  <c:v>43.719861466284897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F5-4003-A88B-37CB0D806A7A}"/>
            </c:ext>
          </c:extLst>
        </c:ser>
        <c:ser>
          <c:idx val="2"/>
          <c:order val="2"/>
          <c:tx>
            <c:strRef>
              <c:f>'in_ooh gráficos'!$G$39</c:f>
              <c:strCache>
                <c:ptCount val="1"/>
                <c:pt idx="0">
                  <c:v>VINO, ESPUMOSOS (Inc. Cava), TINTO DE VERANO, SIDRA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gráficos'!$G$41</c:f>
              <c:numCache>
                <c:formatCode>_-* #,##0.0\ _€_-;\-* #,##0.0\ _€_-;_-* "-"?\ _€_-;_-@_-</c:formatCode>
                <c:ptCount val="1"/>
                <c:pt idx="0">
                  <c:v>10.005888256097776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8F5-4003-A88B-37CB0D806A7A}"/>
            </c:ext>
          </c:extLst>
        </c:ser>
        <c:ser>
          <c:idx val="3"/>
          <c:order val="3"/>
          <c:tx>
            <c:strRef>
              <c:f>'in_ooh gráficos'!$H$39</c:f>
              <c:strCache>
                <c:ptCount val="1"/>
                <c:pt idx="0">
                  <c:v>BEBIDAS REFRESCANTES**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gráficos'!$H$41</c:f>
              <c:numCache>
                <c:formatCode>_-* #,##0.0\ _€_-;\-* #,##0.0\ _€_-;_-* "-"?\ _€_-;_-@_-</c:formatCode>
                <c:ptCount val="1"/>
                <c:pt idx="0">
                  <c:v>20.671543841011978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8F5-4003-A88B-37CB0D806A7A}"/>
            </c:ext>
          </c:extLst>
        </c:ser>
        <c:ser>
          <c:idx val="4"/>
          <c:order val="4"/>
          <c:tx>
            <c:strRef>
              <c:f>'in_ooh gráficos'!$I$39</c:f>
              <c:strCache>
                <c:ptCount val="1"/>
                <c:pt idx="0">
                  <c:v>AGUA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gráficos'!$I$41</c:f>
              <c:numCache>
                <c:formatCode>_-* #,##0.0\ _€_-;\-* #,##0.0\ _€_-;_-* "-"?\ _€_-;_-@_-</c:formatCode>
                <c:ptCount val="1"/>
                <c:pt idx="0">
                  <c:v>14.222729868900652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8F5-4003-A88B-37CB0D806A7A}"/>
            </c:ext>
          </c:extLst>
        </c:ser>
        <c:ser>
          <c:idx val="5"/>
          <c:order val="5"/>
          <c:tx>
            <c:strRef>
              <c:f>'in_ooh gráficos'!$J$39</c:f>
              <c:strCache>
                <c:ptCount val="1"/>
                <c:pt idx="0">
                  <c:v>ZUMO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gráficos'!$J$41</c:f>
              <c:numCache>
                <c:formatCode>_-* #,##0.0\ _€_-;\-* #,##0.0\ _€_-;_-* "-"?\ _€_-;_-@_-</c:formatCode>
                <c:ptCount val="1"/>
                <c:pt idx="0">
                  <c:v>2.3471394233095837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8F5-4003-A88B-37CB0D806A7A}"/>
            </c:ext>
          </c:extLst>
        </c:ser>
        <c:ser>
          <c:idx val="6"/>
          <c:order val="6"/>
          <c:tx>
            <c:strRef>
              <c:f>'in_ooh gráficos'!$K$39</c:f>
              <c:strCache>
                <c:ptCount val="1"/>
                <c:pt idx="0">
                  <c:v>BEBIDAS ZUMO+LECHE</c:v>
                </c:pt>
              </c:strCache>
            </c:strRef>
          </c:tx>
          <c:invertIfNegative val="0"/>
          <c:val>
            <c:numRef>
              <c:f>'in_ooh gráficos'!$K$41</c:f>
              <c:numCache>
                <c:formatCode>_-* #,##0.0\ _€_-;\-* #,##0.0\ _€_-;_-* "-"?\ _€_-;_-@_-</c:formatCode>
                <c:ptCount val="1"/>
                <c:pt idx="0">
                  <c:v>0.43804640530997874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8F5-4003-A88B-37CB0D806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408501464"/>
        <c:axId val="408505384"/>
      </c:barChart>
      <c:catAx>
        <c:axId val="408501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8505384"/>
        <c:crosses val="autoZero"/>
        <c:auto val="1"/>
        <c:lblAlgn val="ctr"/>
        <c:lblOffset val="100"/>
        <c:noMultiLvlLbl val="0"/>
      </c:catAx>
      <c:valAx>
        <c:axId val="408505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08501464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2.254505469760144E-2"/>
          <c:w val="0.4356131797263067"/>
          <c:h val="0.94213526432045969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BEB ZUMO+LECHE'!A1"/><Relationship Id="rId3" Type="http://schemas.openxmlformats.org/officeDocument/2006/relationships/hyperlink" Target="#CERVEZA!A1"/><Relationship Id="rId7" Type="http://schemas.openxmlformats.org/officeDocument/2006/relationships/hyperlink" Target="#ZUMOS!A1"/><Relationship Id="rId12" Type="http://schemas.openxmlformats.org/officeDocument/2006/relationships/image" Target="../media/image1.png"/><Relationship Id="rId2" Type="http://schemas.openxmlformats.org/officeDocument/2006/relationships/hyperlink" Target="#'BEB ESPIRITUOSAS'!A1"/><Relationship Id="rId1" Type="http://schemas.openxmlformats.org/officeDocument/2006/relationships/hyperlink" Target="#'TOTAL BEBIDAS FRIAS'!A1"/><Relationship Id="rId6" Type="http://schemas.openxmlformats.org/officeDocument/2006/relationships/hyperlink" Target="#AGUA!A1"/><Relationship Id="rId11" Type="http://schemas.openxmlformats.org/officeDocument/2006/relationships/hyperlink" Target="#'Resumen Fuera y Dentro'!A1"/><Relationship Id="rId5" Type="http://schemas.openxmlformats.org/officeDocument/2006/relationships/hyperlink" Target="#'BEB REFRESCANTES'!A1"/><Relationship Id="rId10" Type="http://schemas.openxmlformats.org/officeDocument/2006/relationships/hyperlink" Target="#Definiciones!A1"/><Relationship Id="rId4" Type="http://schemas.openxmlformats.org/officeDocument/2006/relationships/hyperlink" Target="#'VINO + ESPUMOSOS + SIDRAS'!A1"/><Relationship Id="rId9" Type="http://schemas.openxmlformats.org/officeDocument/2006/relationships/hyperlink" Target="#'FACTORES DE CONVERSI&#211;N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hyperlink" Target="#'BEBIDAS FRIAS OOH'!A1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4</xdr:col>
      <xdr:colOff>680358</xdr:colOff>
      <xdr:row>1</xdr:row>
      <xdr:rowOff>665162</xdr:rowOff>
    </xdr:to>
    <xdr:sp macro="" textlink="">
      <xdr:nvSpPr>
        <xdr:cNvPr id="6" name="5 Rectángulo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1" y="0"/>
          <a:ext cx="4943928" cy="846591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bg1"/>
          </a:solidFill>
        </a:ln>
        <a:effectLst/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lope"/>
        </a:sp3d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 b="1" cap="none" spc="0">
              <a:ln w="12700">
                <a:noFill/>
                <a:prstDash val="solid"/>
              </a:ln>
              <a:solidFill>
                <a:srgbClr val="92D4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Informe Consumo Bebidas</a:t>
          </a:r>
          <a:r>
            <a:rPr lang="es-ES" sz="2000" b="1" cap="none" spc="0" baseline="0">
              <a:ln w="12700">
                <a:noFill/>
                <a:prstDash val="solid"/>
              </a:ln>
              <a:solidFill>
                <a:srgbClr val="92D4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Fuera Hogar</a:t>
          </a:r>
        </a:p>
        <a:p>
          <a:pPr algn="ctr"/>
          <a:r>
            <a:rPr lang="es-ES" sz="1800" b="1" cap="none" spc="0" baseline="0">
              <a:ln w="12700">
                <a:noFill/>
                <a:prstDash val="solid"/>
              </a:ln>
              <a:solidFill>
                <a:srgbClr val="92D4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Trimestre 4`2016</a:t>
          </a:r>
          <a:endParaRPr lang="es-ES" sz="1800" b="1" cap="none" spc="0">
            <a:ln w="12700">
              <a:noFill/>
              <a:prstDash val="solid"/>
            </a:ln>
            <a:solidFill>
              <a:srgbClr val="92D400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97968</xdr:colOff>
      <xdr:row>3</xdr:row>
      <xdr:rowOff>152400</xdr:rowOff>
    </xdr:from>
    <xdr:to>
      <xdr:col>7</xdr:col>
      <xdr:colOff>0</xdr:colOff>
      <xdr:row>5</xdr:row>
      <xdr:rowOff>12900</xdr:rowOff>
    </xdr:to>
    <xdr:sp macro="" textlink="">
      <xdr:nvSpPr>
        <xdr:cNvPr id="8" name="7 Rectángul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1324312" y="1200150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1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Total Bebidas</a:t>
          </a:r>
          <a:r>
            <a:rPr lang="es-ES" sz="1800" b="1" u="sng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Frías </a:t>
          </a:r>
          <a:endParaRPr lang="es-ES" sz="1800" b="1" u="sng" cap="none" spc="0">
            <a:ln w="12700">
              <a:noFill/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2</xdr:col>
      <xdr:colOff>97968</xdr:colOff>
      <xdr:row>5</xdr:row>
      <xdr:rowOff>130629</xdr:rowOff>
    </xdr:from>
    <xdr:to>
      <xdr:col>7</xdr:col>
      <xdr:colOff>0</xdr:colOff>
      <xdr:row>6</xdr:row>
      <xdr:rowOff>181629</xdr:rowOff>
    </xdr:to>
    <xdr:sp macro="" textlink="">
      <xdr:nvSpPr>
        <xdr:cNvPr id="9" name="8 Rectángul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324312" y="1749879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2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Bebidas Espirituosas</a:t>
          </a:r>
        </a:p>
      </xdr:txBody>
    </xdr:sp>
    <xdr:clientData/>
  </xdr:twoCellAnchor>
  <xdr:twoCellAnchor>
    <xdr:from>
      <xdr:col>2</xdr:col>
      <xdr:colOff>97968</xdr:colOff>
      <xdr:row>6</xdr:row>
      <xdr:rowOff>299358</xdr:rowOff>
    </xdr:from>
    <xdr:to>
      <xdr:col>7</xdr:col>
      <xdr:colOff>0</xdr:colOff>
      <xdr:row>7</xdr:row>
      <xdr:rowOff>350358</xdr:rowOff>
    </xdr:to>
    <xdr:sp macro="" textlink="">
      <xdr:nvSpPr>
        <xdr:cNvPr id="10" name="9 Rectángulo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1324312" y="2299608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3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Cervezas</a:t>
          </a:r>
        </a:p>
      </xdr:txBody>
    </xdr:sp>
    <xdr:clientData/>
  </xdr:twoCellAnchor>
  <xdr:twoCellAnchor>
    <xdr:from>
      <xdr:col>2</xdr:col>
      <xdr:colOff>97968</xdr:colOff>
      <xdr:row>8</xdr:row>
      <xdr:rowOff>87087</xdr:rowOff>
    </xdr:from>
    <xdr:to>
      <xdr:col>7</xdr:col>
      <xdr:colOff>0</xdr:colOff>
      <xdr:row>9</xdr:row>
      <xdr:rowOff>138087</xdr:rowOff>
    </xdr:to>
    <xdr:sp macro="" textlink="">
      <xdr:nvSpPr>
        <xdr:cNvPr id="11" name="10 Rectángulo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/>
      </xdr:nvSpPr>
      <xdr:spPr>
        <a:xfrm>
          <a:off x="1324312" y="2849337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4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Vino, Espum. (inc.cava) Tinto de Verano,</a:t>
          </a:r>
          <a:r>
            <a:rPr lang="es-ES" sz="1800" b="1" u="sng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Sidra</a:t>
          </a:r>
          <a:endParaRPr lang="es-ES" sz="1800" b="1" u="sng" cap="none" spc="0">
            <a:ln w="12700">
              <a:noFill/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2</xdr:col>
      <xdr:colOff>97968</xdr:colOff>
      <xdr:row>9</xdr:row>
      <xdr:rowOff>255816</xdr:rowOff>
    </xdr:from>
    <xdr:to>
      <xdr:col>7</xdr:col>
      <xdr:colOff>0</xdr:colOff>
      <xdr:row>10</xdr:row>
      <xdr:rowOff>306816</xdr:rowOff>
    </xdr:to>
    <xdr:sp macro="" textlink="">
      <xdr:nvSpPr>
        <xdr:cNvPr id="12" name="11 Rectángulo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1324312" y="3399066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5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Bebidas Refrescantes</a:t>
          </a:r>
        </a:p>
      </xdr:txBody>
    </xdr:sp>
    <xdr:clientData/>
  </xdr:twoCellAnchor>
  <xdr:twoCellAnchor>
    <xdr:from>
      <xdr:col>2</xdr:col>
      <xdr:colOff>97968</xdr:colOff>
      <xdr:row>11</xdr:row>
      <xdr:rowOff>43545</xdr:rowOff>
    </xdr:from>
    <xdr:to>
      <xdr:col>7</xdr:col>
      <xdr:colOff>0</xdr:colOff>
      <xdr:row>12</xdr:row>
      <xdr:rowOff>94545</xdr:rowOff>
    </xdr:to>
    <xdr:sp macro="" textlink="">
      <xdr:nvSpPr>
        <xdr:cNvPr id="13" name="12 Rectángul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/>
      </xdr:nvSpPr>
      <xdr:spPr>
        <a:xfrm>
          <a:off x="1324312" y="3948795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6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Agua</a:t>
          </a:r>
        </a:p>
      </xdr:txBody>
    </xdr:sp>
    <xdr:clientData/>
  </xdr:twoCellAnchor>
  <xdr:twoCellAnchor>
    <xdr:from>
      <xdr:col>2</xdr:col>
      <xdr:colOff>97968</xdr:colOff>
      <xdr:row>12</xdr:row>
      <xdr:rowOff>212274</xdr:rowOff>
    </xdr:from>
    <xdr:to>
      <xdr:col>7</xdr:col>
      <xdr:colOff>0</xdr:colOff>
      <xdr:row>13</xdr:row>
      <xdr:rowOff>263274</xdr:rowOff>
    </xdr:to>
    <xdr:sp macro="" textlink="">
      <xdr:nvSpPr>
        <xdr:cNvPr id="14" name="13 Rectángulo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/>
      </xdr:nvSpPr>
      <xdr:spPr>
        <a:xfrm>
          <a:off x="1324312" y="4498524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7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Zumo</a:t>
          </a:r>
        </a:p>
      </xdr:txBody>
    </xdr:sp>
    <xdr:clientData/>
  </xdr:twoCellAnchor>
  <xdr:twoCellAnchor>
    <xdr:from>
      <xdr:col>2</xdr:col>
      <xdr:colOff>97968</xdr:colOff>
      <xdr:row>14</xdr:row>
      <xdr:rowOff>0</xdr:rowOff>
    </xdr:from>
    <xdr:to>
      <xdr:col>7</xdr:col>
      <xdr:colOff>0</xdr:colOff>
      <xdr:row>15</xdr:row>
      <xdr:rowOff>51000</xdr:rowOff>
    </xdr:to>
    <xdr:sp macro="" textlink="">
      <xdr:nvSpPr>
        <xdr:cNvPr id="15" name="14 Rectángulo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/>
      </xdr:nvSpPr>
      <xdr:spPr>
        <a:xfrm>
          <a:off x="1324312" y="5048250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8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Beb</a:t>
          </a:r>
          <a:r>
            <a:rPr lang="es-ES" sz="1800" b="1" u="sng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Zumo + Leche</a:t>
          </a:r>
          <a:endParaRPr lang="es-ES" sz="1800" b="1" u="sng" cap="none" spc="0">
            <a:ln w="12700">
              <a:noFill/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2</xdr:col>
      <xdr:colOff>95248</xdr:colOff>
      <xdr:row>18</xdr:row>
      <xdr:rowOff>190499</xdr:rowOff>
    </xdr:from>
    <xdr:to>
      <xdr:col>7</xdr:col>
      <xdr:colOff>0</xdr:colOff>
      <xdr:row>20</xdr:row>
      <xdr:rowOff>74811</xdr:rowOff>
    </xdr:to>
    <xdr:sp macro="" textlink="">
      <xdr:nvSpPr>
        <xdr:cNvPr id="16" name="15 Rectángulo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1321592" y="6381749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Factores de Conversiones</a:t>
          </a:r>
        </a:p>
      </xdr:txBody>
    </xdr:sp>
    <xdr:clientData/>
  </xdr:twoCellAnchor>
  <xdr:twoCellAnchor>
    <xdr:from>
      <xdr:col>2</xdr:col>
      <xdr:colOff>95248</xdr:colOff>
      <xdr:row>20</xdr:row>
      <xdr:rowOff>182333</xdr:rowOff>
    </xdr:from>
    <xdr:to>
      <xdr:col>7</xdr:col>
      <xdr:colOff>0</xdr:colOff>
      <xdr:row>22</xdr:row>
      <xdr:rowOff>161896</xdr:rowOff>
    </xdr:to>
    <xdr:sp macro="" textlink="">
      <xdr:nvSpPr>
        <xdr:cNvPr id="17" name="16 Rectángulo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>
          <a:off x="1321592" y="6921271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Variables</a:t>
          </a:r>
        </a:p>
      </xdr:txBody>
    </xdr:sp>
    <xdr:clientData/>
  </xdr:twoCellAnchor>
  <xdr:twoCellAnchor>
    <xdr:from>
      <xdr:col>0</xdr:col>
      <xdr:colOff>500063</xdr:colOff>
      <xdr:row>19</xdr:row>
      <xdr:rowOff>0</xdr:rowOff>
    </xdr:from>
    <xdr:to>
      <xdr:col>2</xdr:col>
      <xdr:colOff>4622</xdr:colOff>
      <xdr:row>20</xdr:row>
      <xdr:rowOff>56030</xdr:rowOff>
    </xdr:to>
    <xdr:sp macro="" textlink="">
      <xdr:nvSpPr>
        <xdr:cNvPr id="18" name="17 CuadroTexto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00063" y="6381750"/>
          <a:ext cx="730903" cy="4132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400" i="1"/>
            <a:t>Anexo</a:t>
          </a:r>
          <a:r>
            <a:rPr lang="es-ES" sz="1400" i="1" baseline="0"/>
            <a:t> </a:t>
          </a:r>
          <a:endParaRPr lang="es-ES" sz="1400" i="1"/>
        </a:p>
      </xdr:txBody>
    </xdr:sp>
    <xdr:clientData/>
  </xdr:twoCellAnchor>
  <xdr:twoCellAnchor>
    <xdr:from>
      <xdr:col>2</xdr:col>
      <xdr:colOff>97968</xdr:colOff>
      <xdr:row>16</xdr:row>
      <xdr:rowOff>0</xdr:rowOff>
    </xdr:from>
    <xdr:to>
      <xdr:col>7</xdr:col>
      <xdr:colOff>0</xdr:colOff>
      <xdr:row>17</xdr:row>
      <xdr:rowOff>51000</xdr:rowOff>
    </xdr:to>
    <xdr:sp macro="" textlink="">
      <xdr:nvSpPr>
        <xdr:cNvPr id="19" name="18 Rectángulo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/>
      </xdr:nvSpPr>
      <xdr:spPr>
        <a:xfrm>
          <a:off x="1324312" y="5619750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9</a:t>
          </a:r>
          <a:r>
            <a:rPr lang="es-ES" sz="1800" b="1" u="none" cap="none" spc="0" baseline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 </a:t>
          </a:r>
          <a:r>
            <a:rPr lang="es-ES" sz="1800" b="1" u="sng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Resumen Consumo Fuera y Dentro del Hogar</a:t>
          </a:r>
          <a:endParaRPr lang="es-ES" sz="1800" b="1" u="sng" cap="none" spc="0">
            <a:ln w="12700">
              <a:noFill/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4</xdr:col>
      <xdr:colOff>743858</xdr:colOff>
      <xdr:row>0</xdr:row>
      <xdr:rowOff>0</xdr:rowOff>
    </xdr:from>
    <xdr:to>
      <xdr:col>8</xdr:col>
      <xdr:colOff>795647</xdr:colOff>
      <xdr:row>1</xdr:row>
      <xdr:rowOff>652009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D01104AE-910B-4CD2-A805-63707EC5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07429" y="0"/>
          <a:ext cx="2936504" cy="8334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33338</xdr:colOff>
      <xdr:row>2</xdr:row>
      <xdr:rowOff>155576</xdr:rowOff>
    </xdr:from>
    <xdr:to>
      <xdr:col>2</xdr:col>
      <xdr:colOff>646112</xdr:colOff>
      <xdr:row>4</xdr:row>
      <xdr:rowOff>36513</xdr:rowOff>
    </xdr:to>
    <xdr:sp macro="" textlink="">
      <xdr:nvSpPr>
        <xdr:cNvPr id="4" name="3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SpPr/>
      </xdr:nvSpPr>
      <xdr:spPr>
        <a:xfrm>
          <a:off x="255588" y="742951"/>
          <a:ext cx="1374774" cy="492125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3</xdr:col>
      <xdr:colOff>0</xdr:colOff>
      <xdr:row>0</xdr:row>
      <xdr:rowOff>180976</xdr:rowOff>
    </xdr:from>
    <xdr:to>
      <xdr:col>5</xdr:col>
      <xdr:colOff>1019175</xdr:colOff>
      <xdr:row>1</xdr:row>
      <xdr:rowOff>342900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SpPr/>
      </xdr:nvSpPr>
      <xdr:spPr>
        <a:xfrm>
          <a:off x="1781175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Fuera del Hogar</a:t>
          </a:r>
        </a:p>
      </xdr:txBody>
    </xdr:sp>
    <xdr:clientData/>
  </xdr:twoCellAnchor>
  <xdr:twoCellAnchor>
    <xdr:from>
      <xdr:col>6</xdr:col>
      <xdr:colOff>9525</xdr:colOff>
      <xdr:row>0</xdr:row>
      <xdr:rowOff>180976</xdr:rowOff>
    </xdr:from>
    <xdr:to>
      <xdr:col>8</xdr:col>
      <xdr:colOff>1028700</xdr:colOff>
      <xdr:row>1</xdr:row>
      <xdr:rowOff>342900</xdr:rowOff>
    </xdr:to>
    <xdr:sp macro="" textlink="">
      <xdr:nvSpPr>
        <xdr:cNvPr id="6" name="5 Rectángulo redondeado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/>
      </xdr:nvSpPr>
      <xdr:spPr>
        <a:xfrm>
          <a:off x="4933950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Dentro del Hogar^</a:t>
          </a:r>
        </a:p>
      </xdr:txBody>
    </xdr:sp>
    <xdr:clientData/>
  </xdr:twoCellAnchor>
  <xdr:twoCellAnchor>
    <xdr:from>
      <xdr:col>9</xdr:col>
      <xdr:colOff>57150</xdr:colOff>
      <xdr:row>0</xdr:row>
      <xdr:rowOff>190501</xdr:rowOff>
    </xdr:from>
    <xdr:to>
      <xdr:col>12</xdr:col>
      <xdr:colOff>28575</xdr:colOff>
      <xdr:row>1</xdr:row>
      <xdr:rowOff>352425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SpPr/>
      </xdr:nvSpPr>
      <xdr:spPr>
        <a:xfrm>
          <a:off x="8124825" y="190501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Total</a:t>
          </a:r>
        </a:p>
      </xdr:txBody>
    </xdr:sp>
    <xdr:clientData/>
  </xdr:twoCellAnchor>
  <xdr:twoCellAnchor>
    <xdr:from>
      <xdr:col>3</xdr:col>
      <xdr:colOff>0</xdr:colOff>
      <xdr:row>1</xdr:row>
      <xdr:rowOff>390525</xdr:rowOff>
    </xdr:from>
    <xdr:to>
      <xdr:col>12</xdr:col>
      <xdr:colOff>47626</xdr:colOff>
      <xdr:row>2</xdr:row>
      <xdr:rowOff>273844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SpPr/>
      </xdr:nvSpPr>
      <xdr:spPr>
        <a:xfrm>
          <a:off x="3893344" y="592931"/>
          <a:ext cx="9477376" cy="288132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 b="1" i="1">
              <a:solidFill>
                <a:schemeClr val="bg1"/>
              </a:solidFill>
            </a:rPr>
            <a:t>TRIMESTRE 4</a:t>
          </a:r>
          <a:r>
            <a:rPr lang="es-ES" sz="1200" b="1" i="1" baseline="0">
              <a:solidFill>
                <a:schemeClr val="bg1"/>
              </a:solidFill>
            </a:rPr>
            <a:t>  2016</a:t>
          </a:r>
          <a:endParaRPr lang="es-ES" sz="1200" b="1" i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1147158</xdr:colOff>
      <xdr:row>2</xdr:row>
      <xdr:rowOff>20949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586A9BB9-9473-49FB-B760-277E9FE8E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31408" cy="6083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1</xdr:row>
      <xdr:rowOff>28576</xdr:rowOff>
    </xdr:from>
    <xdr:to>
      <xdr:col>2</xdr:col>
      <xdr:colOff>590550</xdr:colOff>
      <xdr:row>2</xdr:row>
      <xdr:rowOff>123826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SpPr/>
      </xdr:nvSpPr>
      <xdr:spPr>
        <a:xfrm>
          <a:off x="200026" y="228601"/>
          <a:ext cx="1362074" cy="495300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3</xdr:col>
      <xdr:colOff>0</xdr:colOff>
      <xdr:row>0</xdr:row>
      <xdr:rowOff>180976</xdr:rowOff>
    </xdr:from>
    <xdr:to>
      <xdr:col>5</xdr:col>
      <xdr:colOff>1019175</xdr:colOff>
      <xdr:row>1</xdr:row>
      <xdr:rowOff>342900</xdr:rowOff>
    </xdr:to>
    <xdr:sp macro="" textlink="">
      <xdr:nvSpPr>
        <xdr:cNvPr id="3" name="2 Rectángulo redondeado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SpPr/>
      </xdr:nvSpPr>
      <xdr:spPr>
        <a:xfrm>
          <a:off x="1781175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Fuera del Hogar</a:t>
          </a:r>
        </a:p>
      </xdr:txBody>
    </xdr:sp>
    <xdr:clientData/>
  </xdr:twoCellAnchor>
  <xdr:twoCellAnchor>
    <xdr:from>
      <xdr:col>6</xdr:col>
      <xdr:colOff>9525</xdr:colOff>
      <xdr:row>0</xdr:row>
      <xdr:rowOff>180976</xdr:rowOff>
    </xdr:from>
    <xdr:to>
      <xdr:col>8</xdr:col>
      <xdr:colOff>1028700</xdr:colOff>
      <xdr:row>1</xdr:row>
      <xdr:rowOff>342900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/>
      </xdr:nvSpPr>
      <xdr:spPr>
        <a:xfrm>
          <a:off x="4933950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Dentro del Hogar</a:t>
          </a:r>
        </a:p>
      </xdr:txBody>
    </xdr:sp>
    <xdr:clientData/>
  </xdr:twoCellAnchor>
  <xdr:twoCellAnchor>
    <xdr:from>
      <xdr:col>9</xdr:col>
      <xdr:colOff>57150</xdr:colOff>
      <xdr:row>0</xdr:row>
      <xdr:rowOff>190501</xdr:rowOff>
    </xdr:from>
    <xdr:to>
      <xdr:col>12</xdr:col>
      <xdr:colOff>28575</xdr:colOff>
      <xdr:row>1</xdr:row>
      <xdr:rowOff>352425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SpPr/>
      </xdr:nvSpPr>
      <xdr:spPr>
        <a:xfrm>
          <a:off x="8124825" y="190501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Total</a:t>
          </a:r>
        </a:p>
      </xdr:txBody>
    </xdr:sp>
    <xdr:clientData/>
  </xdr:twoCellAnchor>
  <xdr:twoCellAnchor>
    <xdr:from>
      <xdr:col>2</xdr:col>
      <xdr:colOff>800101</xdr:colOff>
      <xdr:row>1</xdr:row>
      <xdr:rowOff>390525</xdr:rowOff>
    </xdr:from>
    <xdr:to>
      <xdr:col>12</xdr:col>
      <xdr:colOff>47626</xdr:colOff>
      <xdr:row>2</xdr:row>
      <xdr:rowOff>247650</xdr:rowOff>
    </xdr:to>
    <xdr:sp macro="" textlink="">
      <xdr:nvSpPr>
        <xdr:cNvPr id="6" name="5 Rectángulo redondeado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SpPr/>
      </xdr:nvSpPr>
      <xdr:spPr>
        <a:xfrm>
          <a:off x="1771651" y="590550"/>
          <a:ext cx="9486900" cy="257175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 b="1" i="1">
              <a:solidFill>
                <a:schemeClr val="bg1"/>
              </a:solidFill>
            </a:rPr>
            <a:t>TRIMESTRE </a:t>
          </a:r>
          <a:r>
            <a:rPr lang="es-ES" sz="1200" b="1" i="1" baseline="0">
              <a:solidFill>
                <a:schemeClr val="bg1"/>
              </a:solidFill>
            </a:rPr>
            <a:t> 4 2016</a:t>
          </a:r>
          <a:endParaRPr lang="es-ES" sz="12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738204</xdr:colOff>
      <xdr:row>15</xdr:row>
      <xdr:rowOff>166678</xdr:rowOff>
    </xdr:from>
    <xdr:to>
      <xdr:col>5</xdr:col>
      <xdr:colOff>944579</xdr:colOff>
      <xdr:row>36</xdr:row>
      <xdr:rowOff>142866</xdr:rowOff>
    </xdr:to>
    <xdr:graphicFrame macro="">
      <xdr:nvGraphicFramePr>
        <xdr:cNvPr id="8" name="1 Gráfico">
          <a:extLst>
            <a:ext uri="{FF2B5EF4-FFF2-40B4-BE49-F238E27FC236}">
              <a16:creationId xmlns=""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666766</xdr:colOff>
      <xdr:row>15</xdr:row>
      <xdr:rowOff>166677</xdr:rowOff>
    </xdr:from>
    <xdr:to>
      <xdr:col>7</xdr:col>
      <xdr:colOff>349266</xdr:colOff>
      <xdr:row>36</xdr:row>
      <xdr:rowOff>142865</xdr:rowOff>
    </xdr:to>
    <xdr:graphicFrame macro="">
      <xdr:nvGraphicFramePr>
        <xdr:cNvPr id="9" name="1 Gráfico">
          <a:extLst>
            <a:ext uri="{FF2B5EF4-FFF2-40B4-BE49-F238E27FC236}">
              <a16:creationId xmlns=""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357224</xdr:colOff>
      <xdr:row>17</xdr:row>
      <xdr:rowOff>0</xdr:rowOff>
    </xdr:from>
    <xdr:to>
      <xdr:col>13</xdr:col>
      <xdr:colOff>547724</xdr:colOff>
      <xdr:row>30</xdr:row>
      <xdr:rowOff>133965</xdr:rowOff>
    </xdr:to>
    <xdr:graphicFrame macro="">
      <xdr:nvGraphicFramePr>
        <xdr:cNvPr id="11" name="6 Gráfico">
          <a:extLst>
            <a:ext uri="{FF2B5EF4-FFF2-40B4-BE49-F238E27FC236}">
              <a16:creationId xmlns="" xmlns:a16="http://schemas.microsoft.com/office/drawing/2014/main" id="{00000000-0008-0000-0C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154817</xdr:colOff>
      <xdr:row>17</xdr:row>
      <xdr:rowOff>0</xdr:rowOff>
    </xdr:from>
    <xdr:to>
      <xdr:col>19</xdr:col>
      <xdr:colOff>726317</xdr:colOff>
      <xdr:row>30</xdr:row>
      <xdr:rowOff>133965</xdr:rowOff>
    </xdr:to>
    <xdr:graphicFrame macro="">
      <xdr:nvGraphicFramePr>
        <xdr:cNvPr id="12" name="6 Gráfico">
          <a:extLst>
            <a:ext uri="{FF2B5EF4-FFF2-40B4-BE49-F238E27FC236}">
              <a16:creationId xmlns="" xmlns:a16="http://schemas.microsoft.com/office/drawing/2014/main" id="{00000000-0008-0000-0C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539749</xdr:colOff>
      <xdr:row>13</xdr:row>
      <xdr:rowOff>127000</xdr:rowOff>
    </xdr:from>
    <xdr:to>
      <xdr:col>22</xdr:col>
      <xdr:colOff>126998</xdr:colOff>
      <xdr:row>36</xdr:row>
      <xdr:rowOff>55562</xdr:rowOff>
    </xdr:to>
    <xdr:graphicFrame macro="">
      <xdr:nvGraphicFramePr>
        <xdr:cNvPr id="17" name="1 Gráfico">
          <a:extLst>
            <a:ext uri="{FF2B5EF4-FFF2-40B4-BE49-F238E27FC236}">
              <a16:creationId xmlns="" xmlns:a16="http://schemas.microsoft.com/office/drawing/2014/main" id="{00000000-0008-0000-0C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1952625</xdr:colOff>
      <xdr:row>0</xdr:row>
      <xdr:rowOff>0</xdr:rowOff>
    </xdr:from>
    <xdr:to>
      <xdr:col>5</xdr:col>
      <xdr:colOff>619125</xdr:colOff>
      <xdr:row>1</xdr:row>
      <xdr:rowOff>11907</xdr:rowOff>
    </xdr:to>
    <xdr:sp macro="" textlink="">
      <xdr:nvSpPr>
        <xdr:cNvPr id="2" name="1 Rectángulo redondeado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/>
      </xdr:nvSpPr>
      <xdr:spPr>
        <a:xfrm>
          <a:off x="2214563" y="0"/>
          <a:ext cx="4786312" cy="591345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Calibri"/>
              <a:ea typeface="+mn-ea"/>
              <a:cs typeface="+mn-cs"/>
            </a:rPr>
            <a:t>Factores de Conversión</a:t>
          </a:r>
        </a:p>
      </xdr:txBody>
    </xdr:sp>
    <xdr:clientData/>
  </xdr:twoCellAnchor>
  <xdr:twoCellAnchor>
    <xdr:from>
      <xdr:col>3</xdr:col>
      <xdr:colOff>166688</xdr:colOff>
      <xdr:row>1</xdr:row>
      <xdr:rowOff>83345</xdr:rowOff>
    </xdr:from>
    <xdr:to>
      <xdr:col>5</xdr:col>
      <xdr:colOff>642940</xdr:colOff>
      <xdr:row>2</xdr:row>
      <xdr:rowOff>107156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SpPr/>
      </xdr:nvSpPr>
      <xdr:spPr>
        <a:xfrm>
          <a:off x="4941094" y="666751"/>
          <a:ext cx="1547815" cy="36909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59533</xdr:colOff>
      <xdr:row>2</xdr:row>
      <xdr:rowOff>142874</xdr:rowOff>
    </xdr:from>
    <xdr:to>
      <xdr:col>2</xdr:col>
      <xdr:colOff>1988344</xdr:colOff>
      <xdr:row>2</xdr:row>
      <xdr:rowOff>442472</xdr:rowOff>
    </xdr:to>
    <xdr:sp macro="" textlink="">
      <xdr:nvSpPr>
        <xdr:cNvPr id="9" name="8 CuadroTexto">
          <a:extLst>
            <a:ext uri="{FF2B5EF4-FFF2-40B4-BE49-F238E27FC236}">
              <a16:creationId xmlns=""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59533" y="1071562"/>
          <a:ext cx="4702967" cy="29959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Factor Conversión: Ml x Consumición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1869470</xdr:colOff>
      <xdr:row>1</xdr:row>
      <xdr:rowOff>28886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40745A75-C5F5-47E2-8D24-6BB063288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31408" cy="6083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1631156</xdr:colOff>
      <xdr:row>0</xdr:row>
      <xdr:rowOff>59531</xdr:rowOff>
    </xdr:from>
    <xdr:to>
      <xdr:col>1</xdr:col>
      <xdr:colOff>5179219</xdr:colOff>
      <xdr:row>2</xdr:row>
      <xdr:rowOff>35719</xdr:rowOff>
    </xdr:to>
    <xdr:sp macro="" textlink="">
      <xdr:nvSpPr>
        <xdr:cNvPr id="89" name="3 Rectángulo redondead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1714500" y="59531"/>
          <a:ext cx="3548063" cy="464344"/>
        </a:xfrm>
        <a:prstGeom prst="roundRect">
          <a:avLst/>
        </a:prstGeom>
        <a:solidFill>
          <a:schemeClr val="tx1">
            <a:lumMod val="85000"/>
            <a:lumOff val="1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2400" b="0" i="0" u="none" strike="noStrike" kern="0" cap="none" spc="0" normalizeH="0" baseline="0" noProof="0">
            <a:ln>
              <a:noFill/>
            </a:ln>
            <a:solidFill>
              <a:srgbClr val="92D400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1504950</xdr:colOff>
      <xdr:row>30</xdr:row>
      <xdr:rowOff>129953</xdr:rowOff>
    </xdr:from>
    <xdr:to>
      <xdr:col>1</xdr:col>
      <xdr:colOff>5743575</xdr:colOff>
      <xdr:row>47</xdr:row>
      <xdr:rowOff>57150</xdr:rowOff>
    </xdr:to>
    <xdr:grpSp>
      <xdr:nvGrpSpPr>
        <xdr:cNvPr id="3" name="5 Grupo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GrpSpPr/>
      </xdr:nvGrpSpPr>
      <xdr:grpSpPr>
        <a:xfrm>
          <a:off x="1588294" y="9333484"/>
          <a:ext cx="4238625" cy="3165697"/>
          <a:chOff x="2450483" y="941737"/>
          <a:chExt cx="6608172" cy="4643216"/>
        </a:xfrm>
        <a:noFill/>
      </xdr:grpSpPr>
      <xdr:grpSp>
        <xdr:nvGrpSpPr>
          <xdr:cNvPr id="4" name="Group 248">
            <a:extLst>
              <a:ext uri="{FF2B5EF4-FFF2-40B4-BE49-F238E27FC236}">
                <a16:creationId xmlns="" xmlns:a16="http://schemas.microsoft.com/office/drawing/2014/main" id="{00000000-0008-0000-0E00-000004000000}"/>
              </a:ext>
            </a:extLst>
          </xdr:cNvPr>
          <xdr:cNvGrpSpPr>
            <a:grpSpLocks/>
          </xdr:cNvGrpSpPr>
        </xdr:nvGrpSpPr>
        <xdr:grpSpPr bwMode="auto">
          <a:xfrm>
            <a:off x="2450483" y="941737"/>
            <a:ext cx="6608172" cy="4643216"/>
            <a:chOff x="879" y="510"/>
            <a:chExt cx="3995" cy="3041"/>
          </a:xfrm>
          <a:grpFill/>
        </xdr:grpSpPr>
        <xdr:grpSp>
          <xdr:nvGrpSpPr>
            <xdr:cNvPr id="18" name="Group 19">
              <a:extLst>
                <a:ext uri="{FF2B5EF4-FFF2-40B4-BE49-F238E27FC236}">
                  <a16:creationId xmlns="" xmlns:a16="http://schemas.microsoft.com/office/drawing/2014/main" id="{00000000-0008-0000-0E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915" y="1898"/>
              <a:ext cx="959" cy="497"/>
              <a:chOff x="3915" y="1898"/>
              <a:chExt cx="959" cy="497"/>
            </a:xfrm>
            <a:grpFill/>
          </xdr:grpSpPr>
          <xdr:sp macro="" textlink="">
            <xdr:nvSpPr>
              <xdr:cNvPr id="80" name="Freeform 20">
                <a:extLst>
                  <a:ext uri="{FF2B5EF4-FFF2-40B4-BE49-F238E27FC236}">
                    <a16:creationId xmlns="" xmlns:a16="http://schemas.microsoft.com/office/drawing/2014/main" id="{00000000-0008-0000-0E00-00005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915" y="2292"/>
                <a:ext cx="151" cy="103"/>
              </a:xfrm>
              <a:custGeom>
                <a:avLst/>
                <a:gdLst>
                  <a:gd name="T0" fmla="*/ 30 w 151"/>
                  <a:gd name="T1" fmla="*/ 24 h 103"/>
                  <a:gd name="T2" fmla="*/ 99 w 151"/>
                  <a:gd name="T3" fmla="*/ 4 h 103"/>
                  <a:gd name="T4" fmla="*/ 144 w 151"/>
                  <a:gd name="T5" fmla="*/ 49 h 103"/>
                  <a:gd name="T6" fmla="*/ 54 w 151"/>
                  <a:gd name="T7" fmla="*/ 95 h 103"/>
                  <a:gd name="T8" fmla="*/ 8 w 151"/>
                  <a:gd name="T9" fmla="*/ 95 h 103"/>
                  <a:gd name="T10" fmla="*/ 8 w 151"/>
                  <a:gd name="T11" fmla="*/ 49 h 103"/>
                  <a:gd name="T12" fmla="*/ 30 w 151"/>
                  <a:gd name="T13" fmla="*/ 24 h 103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3">
                    <a:moveTo>
                      <a:pt x="30" y="24"/>
                    </a:moveTo>
                    <a:cubicBezTo>
                      <a:pt x="45" y="17"/>
                      <a:pt x="80" y="0"/>
                      <a:pt x="99" y="4"/>
                    </a:cubicBezTo>
                    <a:cubicBezTo>
                      <a:pt x="118" y="8"/>
                      <a:pt x="151" y="34"/>
                      <a:pt x="144" y="49"/>
                    </a:cubicBezTo>
                    <a:cubicBezTo>
                      <a:pt x="137" y="64"/>
                      <a:pt x="77" y="87"/>
                      <a:pt x="54" y="95"/>
                    </a:cubicBezTo>
                    <a:cubicBezTo>
                      <a:pt x="31" y="103"/>
                      <a:pt x="16" y="103"/>
                      <a:pt x="8" y="95"/>
                    </a:cubicBezTo>
                    <a:cubicBezTo>
                      <a:pt x="0" y="87"/>
                      <a:pt x="4" y="61"/>
                      <a:pt x="8" y="49"/>
                    </a:cubicBezTo>
                    <a:cubicBezTo>
                      <a:pt x="12" y="37"/>
                      <a:pt x="15" y="31"/>
                      <a:pt x="30" y="24"/>
                    </a:cubicBezTo>
                    <a:close/>
                  </a:path>
                </a:pathLst>
              </a:custGeom>
              <a:grpFill/>
              <a:ln w="38100" cmpd="sng">
                <a:solidFill>
                  <a:srgbClr val="989898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1pPr>
                <a:lvl2pPr marL="4572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2pPr>
                <a:lvl3pPr marL="9144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3pPr>
                <a:lvl4pPr marL="13716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4pPr>
                <a:lvl5pPr marL="18288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5pPr>
                <a:lvl6pPr marL="22860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6pPr>
                <a:lvl7pPr marL="27432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7pPr>
                <a:lvl8pPr marL="32004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8pPr>
                <a:lvl9pPr marL="36576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9pPr>
              </a:lstStyle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s-ES" sz="1800" b="0" i="0" u="none" strike="noStrike" kern="0" cap="none" spc="0" normalizeH="0" baseline="0">
                  <a:ln>
                    <a:noFill/>
                  </a:ln>
                  <a:solidFill>
                    <a:srgbClr val="989898"/>
                  </a:solidFill>
                  <a:effectLst/>
                  <a:uLnTx/>
                  <a:uFillTx/>
                  <a:latin typeface="Arial"/>
                  <a:ea typeface="ＭＳ Ｐゴシック"/>
                </a:endParaRPr>
              </a:p>
            </xdr:txBody>
          </xdr:sp>
          <xdr:sp macro="" textlink="">
            <xdr:nvSpPr>
              <xdr:cNvPr id="81" name="Freeform 21">
                <a:extLst>
                  <a:ext uri="{FF2B5EF4-FFF2-40B4-BE49-F238E27FC236}">
                    <a16:creationId xmlns="" xmlns:a16="http://schemas.microsoft.com/office/drawing/2014/main" id="{00000000-0008-0000-0E00-00005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241" y="1979"/>
                <a:ext cx="408" cy="287"/>
              </a:xfrm>
              <a:custGeom>
                <a:avLst/>
                <a:gdLst>
                  <a:gd name="T0" fmla="*/ 0 w 408"/>
                  <a:gd name="T1" fmla="*/ 136 h 287"/>
                  <a:gd name="T2" fmla="*/ 91 w 408"/>
                  <a:gd name="T3" fmla="*/ 90 h 287"/>
                  <a:gd name="T4" fmla="*/ 181 w 408"/>
                  <a:gd name="T5" fmla="*/ 45 h 287"/>
                  <a:gd name="T6" fmla="*/ 272 w 408"/>
                  <a:gd name="T7" fmla="*/ 0 h 287"/>
                  <a:gd name="T8" fmla="*/ 272 w 408"/>
                  <a:gd name="T9" fmla="*/ 45 h 287"/>
                  <a:gd name="T10" fmla="*/ 317 w 408"/>
                  <a:gd name="T11" fmla="*/ 45 h 287"/>
                  <a:gd name="T12" fmla="*/ 408 w 408"/>
                  <a:gd name="T13" fmla="*/ 90 h 287"/>
                  <a:gd name="T14" fmla="*/ 317 w 408"/>
                  <a:gd name="T15" fmla="*/ 136 h 287"/>
                  <a:gd name="T16" fmla="*/ 227 w 408"/>
                  <a:gd name="T17" fmla="*/ 272 h 287"/>
                  <a:gd name="T18" fmla="*/ 181 w 408"/>
                  <a:gd name="T19" fmla="*/ 226 h 287"/>
                  <a:gd name="T20" fmla="*/ 136 w 408"/>
                  <a:gd name="T21" fmla="*/ 181 h 287"/>
                  <a:gd name="T22" fmla="*/ 91 w 408"/>
                  <a:gd name="T23" fmla="*/ 181 h 287"/>
                  <a:gd name="T24" fmla="*/ 0 w 408"/>
                  <a:gd name="T25" fmla="*/ 136 h 28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</a:cxnLst>
                <a:rect l="0" t="0" r="r" b="b"/>
                <a:pathLst>
                  <a:path w="408" h="287">
                    <a:moveTo>
                      <a:pt x="0" y="136"/>
                    </a:moveTo>
                    <a:cubicBezTo>
                      <a:pt x="0" y="121"/>
                      <a:pt x="61" y="105"/>
                      <a:pt x="91" y="90"/>
                    </a:cubicBezTo>
                    <a:cubicBezTo>
                      <a:pt x="121" y="75"/>
                      <a:pt x="151" y="60"/>
                      <a:pt x="181" y="45"/>
                    </a:cubicBezTo>
                    <a:cubicBezTo>
                      <a:pt x="211" y="30"/>
                      <a:pt x="257" y="0"/>
                      <a:pt x="272" y="0"/>
                    </a:cubicBezTo>
                    <a:cubicBezTo>
                      <a:pt x="287" y="0"/>
                      <a:pt x="265" y="38"/>
                      <a:pt x="272" y="45"/>
                    </a:cubicBezTo>
                    <a:cubicBezTo>
                      <a:pt x="279" y="52"/>
                      <a:pt x="294" y="38"/>
                      <a:pt x="317" y="45"/>
                    </a:cubicBezTo>
                    <a:cubicBezTo>
                      <a:pt x="340" y="52"/>
                      <a:pt x="408" y="75"/>
                      <a:pt x="408" y="90"/>
                    </a:cubicBezTo>
                    <a:cubicBezTo>
                      <a:pt x="408" y="105"/>
                      <a:pt x="347" y="106"/>
                      <a:pt x="317" y="136"/>
                    </a:cubicBezTo>
                    <a:cubicBezTo>
                      <a:pt x="287" y="166"/>
                      <a:pt x="250" y="257"/>
                      <a:pt x="227" y="272"/>
                    </a:cubicBezTo>
                    <a:cubicBezTo>
                      <a:pt x="204" y="287"/>
                      <a:pt x="196" y="241"/>
                      <a:pt x="181" y="226"/>
                    </a:cubicBezTo>
                    <a:cubicBezTo>
                      <a:pt x="166" y="211"/>
                      <a:pt x="151" y="188"/>
                      <a:pt x="136" y="181"/>
                    </a:cubicBezTo>
                    <a:cubicBezTo>
                      <a:pt x="121" y="174"/>
                      <a:pt x="114" y="188"/>
                      <a:pt x="91" y="181"/>
                    </a:cubicBezTo>
                    <a:cubicBezTo>
                      <a:pt x="68" y="174"/>
                      <a:pt x="0" y="151"/>
                      <a:pt x="0" y="136"/>
                    </a:cubicBezTo>
                    <a:close/>
                  </a:path>
                </a:pathLst>
              </a:custGeom>
              <a:grpFill/>
              <a:ln w="38100" cmpd="sng">
                <a:solidFill>
                  <a:srgbClr val="989898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1pPr>
                <a:lvl2pPr marL="4572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2pPr>
                <a:lvl3pPr marL="9144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3pPr>
                <a:lvl4pPr marL="13716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4pPr>
                <a:lvl5pPr marL="18288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5pPr>
                <a:lvl6pPr marL="22860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6pPr>
                <a:lvl7pPr marL="27432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7pPr>
                <a:lvl8pPr marL="32004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8pPr>
                <a:lvl9pPr marL="36576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9pPr>
              </a:lstStyle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s-ES" sz="1800" b="0" i="0" u="none" strike="noStrike" kern="0" cap="none" spc="0" normalizeH="0" baseline="0">
                  <a:ln>
                    <a:noFill/>
                  </a:ln>
                  <a:solidFill>
                    <a:srgbClr val="989898"/>
                  </a:solidFill>
                  <a:effectLst/>
                  <a:uLnTx/>
                  <a:uFillTx/>
                  <a:latin typeface="Arial"/>
                  <a:ea typeface="ＭＳ Ｐゴシック"/>
                </a:endParaRPr>
              </a:p>
            </xdr:txBody>
          </xdr:sp>
          <xdr:sp macro="" textlink="">
            <xdr:nvSpPr>
              <xdr:cNvPr id="82" name="Freeform 22">
                <a:extLst>
                  <a:ext uri="{FF2B5EF4-FFF2-40B4-BE49-F238E27FC236}">
                    <a16:creationId xmlns="" xmlns:a16="http://schemas.microsoft.com/office/drawing/2014/main" id="{00000000-0008-0000-0E00-00005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694" y="1898"/>
                <a:ext cx="180" cy="114"/>
              </a:xfrm>
              <a:custGeom>
                <a:avLst/>
                <a:gdLst>
                  <a:gd name="T0" fmla="*/ 30 w 180"/>
                  <a:gd name="T1" fmla="*/ 14 h 114"/>
                  <a:gd name="T2" fmla="*/ 88 w 180"/>
                  <a:gd name="T3" fmla="*/ 10 h 114"/>
                  <a:gd name="T4" fmla="*/ 172 w 180"/>
                  <a:gd name="T5" fmla="*/ 76 h 114"/>
                  <a:gd name="T6" fmla="*/ 136 w 180"/>
                  <a:gd name="T7" fmla="*/ 112 h 114"/>
                  <a:gd name="T8" fmla="*/ 54 w 180"/>
                  <a:gd name="T9" fmla="*/ 85 h 114"/>
                  <a:gd name="T10" fmla="*/ 8 w 180"/>
                  <a:gd name="T11" fmla="*/ 85 h 114"/>
                  <a:gd name="T12" fmla="*/ 8 w 180"/>
                  <a:gd name="T13" fmla="*/ 39 h 114"/>
                  <a:gd name="T14" fmla="*/ 30 w 180"/>
                  <a:gd name="T15" fmla="*/ 14 h 114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</a:cxnLst>
                <a:rect l="0" t="0" r="r" b="b"/>
                <a:pathLst>
                  <a:path w="180" h="114">
                    <a:moveTo>
                      <a:pt x="30" y="14"/>
                    </a:moveTo>
                    <a:cubicBezTo>
                      <a:pt x="43" y="9"/>
                      <a:pt x="64" y="0"/>
                      <a:pt x="88" y="10"/>
                    </a:cubicBezTo>
                    <a:cubicBezTo>
                      <a:pt x="112" y="20"/>
                      <a:pt x="164" y="59"/>
                      <a:pt x="172" y="76"/>
                    </a:cubicBezTo>
                    <a:cubicBezTo>
                      <a:pt x="180" y="93"/>
                      <a:pt x="156" y="110"/>
                      <a:pt x="136" y="112"/>
                    </a:cubicBezTo>
                    <a:cubicBezTo>
                      <a:pt x="116" y="114"/>
                      <a:pt x="75" y="90"/>
                      <a:pt x="54" y="85"/>
                    </a:cubicBezTo>
                    <a:cubicBezTo>
                      <a:pt x="33" y="80"/>
                      <a:pt x="16" y="93"/>
                      <a:pt x="8" y="85"/>
                    </a:cubicBezTo>
                    <a:cubicBezTo>
                      <a:pt x="0" y="77"/>
                      <a:pt x="4" y="51"/>
                      <a:pt x="8" y="39"/>
                    </a:cubicBezTo>
                    <a:cubicBezTo>
                      <a:pt x="12" y="27"/>
                      <a:pt x="15" y="21"/>
                      <a:pt x="30" y="14"/>
                    </a:cubicBezTo>
                    <a:close/>
                  </a:path>
                </a:pathLst>
              </a:custGeom>
              <a:grpFill/>
              <a:ln w="38100" cmpd="sng">
                <a:solidFill>
                  <a:srgbClr val="989898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1pPr>
                <a:lvl2pPr marL="4572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2pPr>
                <a:lvl3pPr marL="9144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3pPr>
                <a:lvl4pPr marL="13716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4pPr>
                <a:lvl5pPr marL="18288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5pPr>
                <a:lvl6pPr marL="22860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6pPr>
                <a:lvl7pPr marL="27432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7pPr>
                <a:lvl8pPr marL="32004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8pPr>
                <a:lvl9pPr marL="36576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9pPr>
              </a:lstStyle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s-ES" sz="1800" b="0" i="0" u="none" strike="noStrike" kern="0" cap="none" spc="0" normalizeH="0" baseline="0">
                  <a:ln>
                    <a:noFill/>
                  </a:ln>
                  <a:solidFill>
                    <a:srgbClr val="989898"/>
                  </a:solidFill>
                  <a:effectLst/>
                  <a:uLnTx/>
                  <a:uFillTx/>
                  <a:latin typeface="Arial"/>
                  <a:ea typeface="ＭＳ Ｐゴシック"/>
                </a:endParaRPr>
              </a:p>
            </xdr:txBody>
          </xdr:sp>
        </xdr:grpSp>
        <xdr:grpSp>
          <xdr:nvGrpSpPr>
            <xdr:cNvPr id="19" name="Group 247">
              <a:extLst>
                <a:ext uri="{FF2B5EF4-FFF2-40B4-BE49-F238E27FC236}">
                  <a16:creationId xmlns="" xmlns:a16="http://schemas.microsoft.com/office/drawing/2014/main" id="{00000000-0008-0000-0E00-000013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79" y="510"/>
              <a:ext cx="3596" cy="3041"/>
              <a:chOff x="879" y="510"/>
              <a:chExt cx="3596" cy="3041"/>
            </a:xfrm>
            <a:grpFill/>
          </xdr:grpSpPr>
          <xdr:grpSp>
            <xdr:nvGrpSpPr>
              <xdr:cNvPr id="20" name="Group 8">
                <a:extLst>
                  <a:ext uri="{FF2B5EF4-FFF2-40B4-BE49-F238E27FC236}">
                    <a16:creationId xmlns="" xmlns:a16="http://schemas.microsoft.com/office/drawing/2014/main" id="{00000000-0008-0000-0E00-000014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062" y="658"/>
                <a:ext cx="1218" cy="762"/>
                <a:chOff x="2062" y="658"/>
                <a:chExt cx="1218" cy="762"/>
              </a:xfrm>
              <a:grpFill/>
            </xdr:grpSpPr>
            <xdr:sp macro="" textlink="">
              <xdr:nvSpPr>
                <xdr:cNvPr id="70" name="Freeform 9">
                  <a:extLst>
                    <a:ext uri="{FF2B5EF4-FFF2-40B4-BE49-F238E27FC236}">
                      <a16:creationId xmlns="" xmlns:a16="http://schemas.microsoft.com/office/drawing/2014/main" id="{00000000-0008-0000-0E00-000046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062" y="658"/>
                  <a:ext cx="1218" cy="762"/>
                </a:xfrm>
                <a:custGeom>
                  <a:avLst/>
                  <a:gdLst>
                    <a:gd name="T0" fmla="*/ 89 w 1218"/>
                    <a:gd name="T1" fmla="*/ 197 h 762"/>
                    <a:gd name="T2" fmla="*/ 137 w 1218"/>
                    <a:gd name="T3" fmla="*/ 29 h 762"/>
                    <a:gd name="T4" fmla="*/ 272 w 1218"/>
                    <a:gd name="T5" fmla="*/ 38 h 762"/>
                    <a:gd name="T6" fmla="*/ 391 w 1218"/>
                    <a:gd name="T7" fmla="*/ 5 h 762"/>
                    <a:gd name="T8" fmla="*/ 551 w 1218"/>
                    <a:gd name="T9" fmla="*/ 67 h 762"/>
                    <a:gd name="T10" fmla="*/ 674 w 1218"/>
                    <a:gd name="T11" fmla="*/ 20 h 762"/>
                    <a:gd name="T12" fmla="*/ 782 w 1218"/>
                    <a:gd name="T13" fmla="*/ 62 h 762"/>
                    <a:gd name="T14" fmla="*/ 938 w 1218"/>
                    <a:gd name="T15" fmla="*/ 44 h 762"/>
                    <a:gd name="T16" fmla="*/ 1064 w 1218"/>
                    <a:gd name="T17" fmla="*/ 98 h 762"/>
                    <a:gd name="T18" fmla="*/ 1070 w 1218"/>
                    <a:gd name="T19" fmla="*/ 170 h 762"/>
                    <a:gd name="T20" fmla="*/ 1214 w 1218"/>
                    <a:gd name="T21" fmla="*/ 224 h 762"/>
                    <a:gd name="T22" fmla="*/ 1094 w 1218"/>
                    <a:gd name="T23" fmla="*/ 368 h 762"/>
                    <a:gd name="T24" fmla="*/ 1052 w 1218"/>
                    <a:gd name="T25" fmla="*/ 596 h 762"/>
                    <a:gd name="T26" fmla="*/ 800 w 1218"/>
                    <a:gd name="T27" fmla="*/ 530 h 762"/>
                    <a:gd name="T28" fmla="*/ 710 w 1218"/>
                    <a:gd name="T29" fmla="*/ 572 h 762"/>
                    <a:gd name="T30" fmla="*/ 620 w 1218"/>
                    <a:gd name="T31" fmla="*/ 578 h 762"/>
                    <a:gd name="T32" fmla="*/ 542 w 1218"/>
                    <a:gd name="T33" fmla="*/ 650 h 762"/>
                    <a:gd name="T34" fmla="*/ 415 w 1218"/>
                    <a:gd name="T35" fmla="*/ 731 h 762"/>
                    <a:gd name="T36" fmla="*/ 324 w 1218"/>
                    <a:gd name="T37" fmla="*/ 748 h 762"/>
                    <a:gd name="T38" fmla="*/ 253 w 1218"/>
                    <a:gd name="T39" fmla="*/ 647 h 762"/>
                    <a:gd name="T40" fmla="*/ 170 w 1218"/>
                    <a:gd name="T41" fmla="*/ 626 h 762"/>
                    <a:gd name="T42" fmla="*/ 38 w 1218"/>
                    <a:gd name="T43" fmla="*/ 608 h 762"/>
                    <a:gd name="T44" fmla="*/ 62 w 1218"/>
                    <a:gd name="T45" fmla="*/ 530 h 762"/>
                    <a:gd name="T46" fmla="*/ 7 w 1218"/>
                    <a:gd name="T47" fmla="*/ 430 h 762"/>
                    <a:gd name="T48" fmla="*/ 20 w 1218"/>
                    <a:gd name="T49" fmla="*/ 374 h 762"/>
                    <a:gd name="T50" fmla="*/ 56 w 1218"/>
                    <a:gd name="T51" fmla="*/ 308 h 762"/>
                    <a:gd name="T52" fmla="*/ 89 w 1218"/>
                    <a:gd name="T53" fmla="*/ 197 h 762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</a:cxnLst>
                  <a:rect l="0" t="0" r="r" b="b"/>
                  <a:pathLst>
                    <a:path w="1218" h="762">
                      <a:moveTo>
                        <a:pt x="89" y="197"/>
                      </a:moveTo>
                      <a:cubicBezTo>
                        <a:pt x="102" y="150"/>
                        <a:pt x="107" y="55"/>
                        <a:pt x="137" y="29"/>
                      </a:cubicBezTo>
                      <a:cubicBezTo>
                        <a:pt x="167" y="3"/>
                        <a:pt x="230" y="42"/>
                        <a:pt x="272" y="38"/>
                      </a:cubicBezTo>
                      <a:cubicBezTo>
                        <a:pt x="314" y="34"/>
                        <a:pt x="345" y="0"/>
                        <a:pt x="391" y="5"/>
                      </a:cubicBezTo>
                      <a:cubicBezTo>
                        <a:pt x="437" y="10"/>
                        <a:pt x="504" y="65"/>
                        <a:pt x="551" y="67"/>
                      </a:cubicBezTo>
                      <a:cubicBezTo>
                        <a:pt x="598" y="69"/>
                        <a:pt x="636" y="21"/>
                        <a:pt x="674" y="20"/>
                      </a:cubicBezTo>
                      <a:cubicBezTo>
                        <a:pt x="712" y="19"/>
                        <a:pt x="738" y="58"/>
                        <a:pt x="782" y="62"/>
                      </a:cubicBezTo>
                      <a:cubicBezTo>
                        <a:pt x="826" y="66"/>
                        <a:pt x="891" y="38"/>
                        <a:pt x="938" y="44"/>
                      </a:cubicBezTo>
                      <a:cubicBezTo>
                        <a:pt x="985" y="50"/>
                        <a:pt x="1042" y="77"/>
                        <a:pt x="1064" y="98"/>
                      </a:cubicBezTo>
                      <a:cubicBezTo>
                        <a:pt x="1086" y="119"/>
                        <a:pt x="1045" y="149"/>
                        <a:pt x="1070" y="170"/>
                      </a:cubicBezTo>
                      <a:cubicBezTo>
                        <a:pt x="1095" y="191"/>
                        <a:pt x="1210" y="191"/>
                        <a:pt x="1214" y="224"/>
                      </a:cubicBezTo>
                      <a:cubicBezTo>
                        <a:pt x="1218" y="257"/>
                        <a:pt x="1121" y="306"/>
                        <a:pt x="1094" y="368"/>
                      </a:cubicBezTo>
                      <a:cubicBezTo>
                        <a:pt x="1067" y="430"/>
                        <a:pt x="1101" y="569"/>
                        <a:pt x="1052" y="596"/>
                      </a:cubicBezTo>
                      <a:cubicBezTo>
                        <a:pt x="1003" y="623"/>
                        <a:pt x="857" y="534"/>
                        <a:pt x="800" y="530"/>
                      </a:cubicBezTo>
                      <a:cubicBezTo>
                        <a:pt x="743" y="526"/>
                        <a:pt x="740" y="564"/>
                        <a:pt x="710" y="572"/>
                      </a:cubicBezTo>
                      <a:cubicBezTo>
                        <a:pt x="680" y="580"/>
                        <a:pt x="648" y="565"/>
                        <a:pt x="620" y="578"/>
                      </a:cubicBezTo>
                      <a:cubicBezTo>
                        <a:pt x="592" y="591"/>
                        <a:pt x="576" y="625"/>
                        <a:pt x="542" y="650"/>
                      </a:cubicBezTo>
                      <a:cubicBezTo>
                        <a:pt x="508" y="675"/>
                        <a:pt x="451" y="715"/>
                        <a:pt x="415" y="731"/>
                      </a:cubicBezTo>
                      <a:cubicBezTo>
                        <a:pt x="379" y="747"/>
                        <a:pt x="351" y="762"/>
                        <a:pt x="324" y="748"/>
                      </a:cubicBezTo>
                      <a:cubicBezTo>
                        <a:pt x="297" y="734"/>
                        <a:pt x="279" y="667"/>
                        <a:pt x="253" y="647"/>
                      </a:cubicBezTo>
                      <a:cubicBezTo>
                        <a:pt x="227" y="627"/>
                        <a:pt x="206" y="632"/>
                        <a:pt x="170" y="626"/>
                      </a:cubicBezTo>
                      <a:cubicBezTo>
                        <a:pt x="134" y="620"/>
                        <a:pt x="56" y="624"/>
                        <a:pt x="38" y="608"/>
                      </a:cubicBezTo>
                      <a:cubicBezTo>
                        <a:pt x="20" y="592"/>
                        <a:pt x="67" y="560"/>
                        <a:pt x="62" y="530"/>
                      </a:cubicBezTo>
                      <a:cubicBezTo>
                        <a:pt x="57" y="500"/>
                        <a:pt x="14" y="456"/>
                        <a:pt x="7" y="430"/>
                      </a:cubicBezTo>
                      <a:cubicBezTo>
                        <a:pt x="0" y="404"/>
                        <a:pt x="12" y="394"/>
                        <a:pt x="20" y="374"/>
                      </a:cubicBezTo>
                      <a:cubicBezTo>
                        <a:pt x="28" y="354"/>
                        <a:pt x="45" y="337"/>
                        <a:pt x="56" y="308"/>
                      </a:cubicBezTo>
                      <a:cubicBezTo>
                        <a:pt x="67" y="279"/>
                        <a:pt x="77" y="243"/>
                        <a:pt x="89" y="197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71" name="Group 10">
                  <a:extLst>
                    <a:ext uri="{FF2B5EF4-FFF2-40B4-BE49-F238E27FC236}">
                      <a16:creationId xmlns="" xmlns:a16="http://schemas.microsoft.com/office/drawing/2014/main" id="{00000000-0008-0000-0E00-000047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154" y="709"/>
                  <a:ext cx="907" cy="635"/>
                  <a:chOff x="2154" y="709"/>
                  <a:chExt cx="907" cy="635"/>
                </a:xfrm>
                <a:grpFill/>
              </xdr:grpSpPr>
              <xdr:sp macro="" textlink="">
                <xdr:nvSpPr>
                  <xdr:cNvPr id="72" name="Freeform 11">
                    <a:extLst>
                      <a:ext uri="{FF2B5EF4-FFF2-40B4-BE49-F238E27FC236}">
                        <a16:creationId xmlns="" xmlns:a16="http://schemas.microsoft.com/office/drawing/2014/main" id="{00000000-0008-0000-0E00-000048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54" y="799"/>
                    <a:ext cx="227" cy="545"/>
                  </a:xfrm>
                  <a:custGeom>
                    <a:avLst/>
                    <a:gdLst>
                      <a:gd name="T0" fmla="*/ 0 w 227"/>
                      <a:gd name="T1" fmla="*/ 0 h 545"/>
                      <a:gd name="T2" fmla="*/ 91 w 227"/>
                      <a:gd name="T3" fmla="*/ 46 h 545"/>
                      <a:gd name="T4" fmla="*/ 136 w 227"/>
                      <a:gd name="T5" fmla="*/ 46 h 545"/>
                      <a:gd name="T6" fmla="*/ 182 w 227"/>
                      <a:gd name="T7" fmla="*/ 91 h 545"/>
                      <a:gd name="T8" fmla="*/ 182 w 227"/>
                      <a:gd name="T9" fmla="*/ 182 h 545"/>
                      <a:gd name="T10" fmla="*/ 136 w 227"/>
                      <a:gd name="T11" fmla="*/ 272 h 545"/>
                      <a:gd name="T12" fmla="*/ 182 w 227"/>
                      <a:gd name="T13" fmla="*/ 408 h 545"/>
                      <a:gd name="T14" fmla="*/ 227 w 227"/>
                      <a:gd name="T15" fmla="*/ 454 h 545"/>
                      <a:gd name="T16" fmla="*/ 182 w 227"/>
                      <a:gd name="T17" fmla="*/ 545 h 545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227" h="545">
                        <a:moveTo>
                          <a:pt x="0" y="0"/>
                        </a:moveTo>
                        <a:cubicBezTo>
                          <a:pt x="34" y="19"/>
                          <a:pt x="68" y="38"/>
                          <a:pt x="91" y="46"/>
                        </a:cubicBezTo>
                        <a:cubicBezTo>
                          <a:pt x="114" y="54"/>
                          <a:pt x="121" y="39"/>
                          <a:pt x="136" y="46"/>
                        </a:cubicBezTo>
                        <a:cubicBezTo>
                          <a:pt x="151" y="53"/>
                          <a:pt x="174" y="68"/>
                          <a:pt x="182" y="91"/>
                        </a:cubicBezTo>
                        <a:cubicBezTo>
                          <a:pt x="190" y="114"/>
                          <a:pt x="190" y="152"/>
                          <a:pt x="182" y="182"/>
                        </a:cubicBezTo>
                        <a:cubicBezTo>
                          <a:pt x="174" y="212"/>
                          <a:pt x="136" y="234"/>
                          <a:pt x="136" y="272"/>
                        </a:cubicBezTo>
                        <a:cubicBezTo>
                          <a:pt x="136" y="310"/>
                          <a:pt x="167" y="378"/>
                          <a:pt x="182" y="408"/>
                        </a:cubicBezTo>
                        <a:cubicBezTo>
                          <a:pt x="197" y="438"/>
                          <a:pt x="227" y="431"/>
                          <a:pt x="227" y="454"/>
                        </a:cubicBezTo>
                        <a:cubicBezTo>
                          <a:pt x="227" y="477"/>
                          <a:pt x="204" y="511"/>
                          <a:pt x="182" y="545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3" name="Freeform 12">
                    <a:extLst>
                      <a:ext uri="{FF2B5EF4-FFF2-40B4-BE49-F238E27FC236}">
                        <a16:creationId xmlns="" xmlns:a16="http://schemas.microsoft.com/office/drawing/2014/main" id="{00000000-0008-0000-0E00-000049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336" y="720"/>
                    <a:ext cx="250" cy="177"/>
                  </a:xfrm>
                  <a:custGeom>
                    <a:avLst/>
                    <a:gdLst>
                      <a:gd name="T0" fmla="*/ 0 w 250"/>
                      <a:gd name="T1" fmla="*/ 170 h 177"/>
                      <a:gd name="T2" fmla="*/ 90 w 250"/>
                      <a:gd name="T3" fmla="*/ 170 h 177"/>
                      <a:gd name="T4" fmla="*/ 90 w 250"/>
                      <a:gd name="T5" fmla="*/ 125 h 177"/>
                      <a:gd name="T6" fmla="*/ 136 w 250"/>
                      <a:gd name="T7" fmla="*/ 79 h 177"/>
                      <a:gd name="T8" fmla="*/ 226 w 250"/>
                      <a:gd name="T9" fmla="*/ 79 h 177"/>
                      <a:gd name="T10" fmla="*/ 226 w 250"/>
                      <a:gd name="T11" fmla="*/ 34 h 177"/>
                      <a:gd name="T12" fmla="*/ 250 w 250"/>
                      <a:gd name="T13" fmla="*/ 0 h 177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250" h="177">
                        <a:moveTo>
                          <a:pt x="0" y="170"/>
                        </a:moveTo>
                        <a:cubicBezTo>
                          <a:pt x="37" y="173"/>
                          <a:pt x="75" y="177"/>
                          <a:pt x="90" y="170"/>
                        </a:cubicBezTo>
                        <a:cubicBezTo>
                          <a:pt x="105" y="163"/>
                          <a:pt x="82" y="140"/>
                          <a:pt x="90" y="125"/>
                        </a:cubicBezTo>
                        <a:cubicBezTo>
                          <a:pt x="98" y="110"/>
                          <a:pt x="113" y="87"/>
                          <a:pt x="136" y="79"/>
                        </a:cubicBezTo>
                        <a:cubicBezTo>
                          <a:pt x="159" y="71"/>
                          <a:pt x="211" y="86"/>
                          <a:pt x="226" y="79"/>
                        </a:cubicBezTo>
                        <a:cubicBezTo>
                          <a:pt x="241" y="72"/>
                          <a:pt x="222" y="47"/>
                          <a:pt x="226" y="34"/>
                        </a:cubicBezTo>
                        <a:cubicBezTo>
                          <a:pt x="230" y="21"/>
                          <a:pt x="245" y="7"/>
                          <a:pt x="250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4" name="Freeform 13">
                    <a:extLst>
                      <a:ext uri="{FF2B5EF4-FFF2-40B4-BE49-F238E27FC236}">
                        <a16:creationId xmlns="" xmlns:a16="http://schemas.microsoft.com/office/drawing/2014/main" id="{00000000-0008-0000-0E00-00004A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426" y="791"/>
                    <a:ext cx="242" cy="151"/>
                  </a:xfrm>
                  <a:custGeom>
                    <a:avLst/>
                    <a:gdLst>
                      <a:gd name="T0" fmla="*/ 0 w 242"/>
                      <a:gd name="T1" fmla="*/ 99 h 151"/>
                      <a:gd name="T2" fmla="*/ 91 w 242"/>
                      <a:gd name="T3" fmla="*/ 144 h 151"/>
                      <a:gd name="T4" fmla="*/ 227 w 242"/>
                      <a:gd name="T5" fmla="*/ 54 h 151"/>
                      <a:gd name="T6" fmla="*/ 182 w 242"/>
                      <a:gd name="T7" fmla="*/ 8 h 151"/>
                      <a:gd name="T8" fmla="*/ 136 w 242"/>
                      <a:gd name="T9" fmla="*/ 8 h 15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242" h="151">
                        <a:moveTo>
                          <a:pt x="0" y="99"/>
                        </a:moveTo>
                        <a:cubicBezTo>
                          <a:pt x="26" y="125"/>
                          <a:pt x="53" y="151"/>
                          <a:pt x="91" y="144"/>
                        </a:cubicBezTo>
                        <a:cubicBezTo>
                          <a:pt x="129" y="137"/>
                          <a:pt x="212" y="77"/>
                          <a:pt x="227" y="54"/>
                        </a:cubicBezTo>
                        <a:cubicBezTo>
                          <a:pt x="242" y="31"/>
                          <a:pt x="197" y="16"/>
                          <a:pt x="182" y="8"/>
                        </a:cubicBezTo>
                        <a:cubicBezTo>
                          <a:pt x="167" y="0"/>
                          <a:pt x="151" y="4"/>
                          <a:pt x="136" y="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5" name="Freeform 14">
                    <a:extLst>
                      <a:ext uri="{FF2B5EF4-FFF2-40B4-BE49-F238E27FC236}">
                        <a16:creationId xmlns="" xmlns:a16="http://schemas.microsoft.com/office/drawing/2014/main" id="{00000000-0008-0000-0E00-00004B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01" y="890"/>
                    <a:ext cx="101" cy="336"/>
                  </a:xfrm>
                  <a:custGeom>
                    <a:avLst/>
                    <a:gdLst>
                      <a:gd name="T0" fmla="*/ 101 w 101"/>
                      <a:gd name="T1" fmla="*/ 336 h 336"/>
                      <a:gd name="T2" fmla="*/ 52 w 101"/>
                      <a:gd name="T3" fmla="*/ 272 h 336"/>
                      <a:gd name="T4" fmla="*/ 52 w 101"/>
                      <a:gd name="T5" fmla="*/ 227 h 336"/>
                      <a:gd name="T6" fmla="*/ 52 w 101"/>
                      <a:gd name="T7" fmla="*/ 181 h 336"/>
                      <a:gd name="T8" fmla="*/ 7 w 101"/>
                      <a:gd name="T9" fmla="*/ 91 h 336"/>
                      <a:gd name="T10" fmla="*/ 7 w 101"/>
                      <a:gd name="T11" fmla="*/ 45 h 336"/>
                      <a:gd name="T12" fmla="*/ 7 w 101"/>
                      <a:gd name="T13" fmla="*/ 0 h 33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101" h="336">
                        <a:moveTo>
                          <a:pt x="101" y="336"/>
                        </a:moveTo>
                        <a:cubicBezTo>
                          <a:pt x="93" y="326"/>
                          <a:pt x="60" y="290"/>
                          <a:pt x="52" y="272"/>
                        </a:cubicBezTo>
                        <a:cubicBezTo>
                          <a:pt x="44" y="254"/>
                          <a:pt x="52" y="242"/>
                          <a:pt x="52" y="227"/>
                        </a:cubicBezTo>
                        <a:cubicBezTo>
                          <a:pt x="52" y="212"/>
                          <a:pt x="59" y="204"/>
                          <a:pt x="52" y="181"/>
                        </a:cubicBezTo>
                        <a:cubicBezTo>
                          <a:pt x="45" y="158"/>
                          <a:pt x="14" y="114"/>
                          <a:pt x="7" y="91"/>
                        </a:cubicBezTo>
                        <a:cubicBezTo>
                          <a:pt x="0" y="68"/>
                          <a:pt x="7" y="60"/>
                          <a:pt x="7" y="45"/>
                        </a:cubicBezTo>
                        <a:cubicBezTo>
                          <a:pt x="7" y="30"/>
                          <a:pt x="7" y="15"/>
                          <a:pt x="7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6" name="Freeform 15">
                    <a:extLst>
                      <a:ext uri="{FF2B5EF4-FFF2-40B4-BE49-F238E27FC236}">
                        <a16:creationId xmlns="" xmlns:a16="http://schemas.microsoft.com/office/drawing/2014/main" id="{00000000-0008-0000-0E00-00004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53" y="709"/>
                    <a:ext cx="190" cy="144"/>
                  </a:xfrm>
                  <a:custGeom>
                    <a:avLst/>
                    <a:gdLst>
                      <a:gd name="T0" fmla="*/ 182 w 190"/>
                      <a:gd name="T1" fmla="*/ 0 h 144"/>
                      <a:gd name="T2" fmla="*/ 182 w 190"/>
                      <a:gd name="T3" fmla="*/ 90 h 144"/>
                      <a:gd name="T4" fmla="*/ 136 w 190"/>
                      <a:gd name="T5" fmla="*/ 136 h 144"/>
                      <a:gd name="T6" fmla="*/ 91 w 190"/>
                      <a:gd name="T7" fmla="*/ 136 h 144"/>
                      <a:gd name="T8" fmla="*/ 0 w 190"/>
                      <a:gd name="T9" fmla="*/ 136 h 14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190" h="144">
                        <a:moveTo>
                          <a:pt x="182" y="0"/>
                        </a:moveTo>
                        <a:cubicBezTo>
                          <a:pt x="186" y="33"/>
                          <a:pt x="190" y="67"/>
                          <a:pt x="182" y="90"/>
                        </a:cubicBezTo>
                        <a:cubicBezTo>
                          <a:pt x="174" y="113"/>
                          <a:pt x="151" y="128"/>
                          <a:pt x="136" y="136"/>
                        </a:cubicBezTo>
                        <a:cubicBezTo>
                          <a:pt x="121" y="144"/>
                          <a:pt x="114" y="136"/>
                          <a:pt x="91" y="136"/>
                        </a:cubicBezTo>
                        <a:cubicBezTo>
                          <a:pt x="68" y="136"/>
                          <a:pt x="34" y="136"/>
                          <a:pt x="0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7" name="Freeform 16">
                    <a:extLst>
                      <a:ext uri="{FF2B5EF4-FFF2-40B4-BE49-F238E27FC236}">
                        <a16:creationId xmlns="" xmlns:a16="http://schemas.microsoft.com/office/drawing/2014/main" id="{00000000-0008-0000-0E00-00004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789" y="709"/>
                    <a:ext cx="272" cy="188"/>
                  </a:xfrm>
                  <a:custGeom>
                    <a:avLst/>
                    <a:gdLst>
                      <a:gd name="T0" fmla="*/ 272 w 272"/>
                      <a:gd name="T1" fmla="*/ 0 h 188"/>
                      <a:gd name="T2" fmla="*/ 227 w 272"/>
                      <a:gd name="T3" fmla="*/ 45 h 188"/>
                      <a:gd name="T4" fmla="*/ 182 w 272"/>
                      <a:gd name="T5" fmla="*/ 136 h 188"/>
                      <a:gd name="T6" fmla="*/ 91 w 272"/>
                      <a:gd name="T7" fmla="*/ 181 h 188"/>
                      <a:gd name="T8" fmla="*/ 46 w 272"/>
                      <a:gd name="T9" fmla="*/ 181 h 188"/>
                      <a:gd name="T10" fmla="*/ 0 w 272"/>
                      <a:gd name="T11" fmla="*/ 136 h 18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272" h="188">
                        <a:moveTo>
                          <a:pt x="272" y="0"/>
                        </a:moveTo>
                        <a:cubicBezTo>
                          <a:pt x="257" y="11"/>
                          <a:pt x="242" y="22"/>
                          <a:pt x="227" y="45"/>
                        </a:cubicBezTo>
                        <a:cubicBezTo>
                          <a:pt x="212" y="68"/>
                          <a:pt x="205" y="113"/>
                          <a:pt x="182" y="136"/>
                        </a:cubicBezTo>
                        <a:cubicBezTo>
                          <a:pt x="159" y="159"/>
                          <a:pt x="114" y="174"/>
                          <a:pt x="91" y="181"/>
                        </a:cubicBezTo>
                        <a:cubicBezTo>
                          <a:pt x="68" y="188"/>
                          <a:pt x="61" y="188"/>
                          <a:pt x="46" y="181"/>
                        </a:cubicBezTo>
                        <a:cubicBezTo>
                          <a:pt x="31" y="174"/>
                          <a:pt x="15" y="155"/>
                          <a:pt x="0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8" name="Freeform 17">
                    <a:extLst>
                      <a:ext uri="{FF2B5EF4-FFF2-40B4-BE49-F238E27FC236}">
                        <a16:creationId xmlns="" xmlns:a16="http://schemas.microsoft.com/office/drawing/2014/main" id="{00000000-0008-0000-0E00-00004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782" y="890"/>
                    <a:ext cx="238" cy="342"/>
                  </a:xfrm>
                  <a:custGeom>
                    <a:avLst/>
                    <a:gdLst>
                      <a:gd name="T0" fmla="*/ 53 w 238"/>
                      <a:gd name="T1" fmla="*/ 0 h 342"/>
                      <a:gd name="T2" fmla="*/ 98 w 238"/>
                      <a:gd name="T3" fmla="*/ 91 h 342"/>
                      <a:gd name="T4" fmla="*/ 7 w 238"/>
                      <a:gd name="T5" fmla="*/ 136 h 342"/>
                      <a:gd name="T6" fmla="*/ 53 w 238"/>
                      <a:gd name="T7" fmla="*/ 181 h 342"/>
                      <a:gd name="T8" fmla="*/ 189 w 238"/>
                      <a:gd name="T9" fmla="*/ 227 h 342"/>
                      <a:gd name="T10" fmla="*/ 234 w 238"/>
                      <a:gd name="T11" fmla="*/ 272 h 342"/>
                      <a:gd name="T12" fmla="*/ 214 w 238"/>
                      <a:gd name="T13" fmla="*/ 342 h 34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238" h="342">
                        <a:moveTo>
                          <a:pt x="53" y="0"/>
                        </a:moveTo>
                        <a:cubicBezTo>
                          <a:pt x="79" y="34"/>
                          <a:pt x="106" y="68"/>
                          <a:pt x="98" y="91"/>
                        </a:cubicBezTo>
                        <a:cubicBezTo>
                          <a:pt x="90" y="114"/>
                          <a:pt x="14" y="121"/>
                          <a:pt x="7" y="136"/>
                        </a:cubicBezTo>
                        <a:cubicBezTo>
                          <a:pt x="0" y="151"/>
                          <a:pt x="23" y="166"/>
                          <a:pt x="53" y="181"/>
                        </a:cubicBezTo>
                        <a:cubicBezTo>
                          <a:pt x="83" y="196"/>
                          <a:pt x="159" y="212"/>
                          <a:pt x="189" y="227"/>
                        </a:cubicBezTo>
                        <a:cubicBezTo>
                          <a:pt x="219" y="242"/>
                          <a:pt x="230" y="253"/>
                          <a:pt x="234" y="272"/>
                        </a:cubicBezTo>
                        <a:cubicBezTo>
                          <a:pt x="238" y="291"/>
                          <a:pt x="218" y="328"/>
                          <a:pt x="214" y="34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9" name="Freeform 18">
                    <a:extLst>
                      <a:ext uri="{FF2B5EF4-FFF2-40B4-BE49-F238E27FC236}">
                        <a16:creationId xmlns="" xmlns:a16="http://schemas.microsoft.com/office/drawing/2014/main" id="{00000000-0008-0000-0E00-00004F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24" y="1006"/>
                    <a:ext cx="165" cy="23"/>
                  </a:xfrm>
                  <a:custGeom>
                    <a:avLst/>
                    <a:gdLst>
                      <a:gd name="T0" fmla="*/ 165 w 165"/>
                      <a:gd name="T1" fmla="*/ 20 h 23"/>
                      <a:gd name="T2" fmla="*/ 120 w 165"/>
                      <a:gd name="T3" fmla="*/ 20 h 23"/>
                      <a:gd name="T4" fmla="*/ 0 w 165"/>
                      <a:gd name="T5" fmla="*/ 0 h 2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165" h="23">
                        <a:moveTo>
                          <a:pt x="165" y="20"/>
                        </a:moveTo>
                        <a:cubicBezTo>
                          <a:pt x="154" y="20"/>
                          <a:pt x="147" y="23"/>
                          <a:pt x="120" y="20"/>
                        </a:cubicBezTo>
                        <a:cubicBezTo>
                          <a:pt x="93" y="17"/>
                          <a:pt x="25" y="4"/>
                          <a:pt x="0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1" name="Group 23">
                <a:extLst>
                  <a:ext uri="{FF2B5EF4-FFF2-40B4-BE49-F238E27FC236}">
                    <a16:creationId xmlns="" xmlns:a16="http://schemas.microsoft.com/office/drawing/2014/main" id="{00000000-0008-0000-0E00-000015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79" y="510"/>
                <a:ext cx="1323" cy="788"/>
                <a:chOff x="879" y="510"/>
                <a:chExt cx="1323" cy="788"/>
              </a:xfrm>
              <a:grpFill/>
            </xdr:grpSpPr>
            <xdr:sp macro="" textlink="">
              <xdr:nvSpPr>
                <xdr:cNvPr id="63" name="Freeform 24">
                  <a:extLst>
                    <a:ext uri="{FF2B5EF4-FFF2-40B4-BE49-F238E27FC236}">
                      <a16:creationId xmlns="" xmlns:a16="http://schemas.microsoft.com/office/drawing/2014/main" id="{00000000-0008-0000-0E00-00003F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879" y="510"/>
                  <a:ext cx="1323" cy="788"/>
                </a:xfrm>
                <a:custGeom>
                  <a:avLst/>
                  <a:gdLst>
                    <a:gd name="T0" fmla="*/ 141 w 1323"/>
                    <a:gd name="T1" fmla="*/ 153 h 788"/>
                    <a:gd name="T2" fmla="*/ 187 w 1323"/>
                    <a:gd name="T3" fmla="*/ 153 h 788"/>
                    <a:gd name="T4" fmla="*/ 277 w 1323"/>
                    <a:gd name="T5" fmla="*/ 153 h 788"/>
                    <a:gd name="T6" fmla="*/ 323 w 1323"/>
                    <a:gd name="T7" fmla="*/ 62 h 788"/>
                    <a:gd name="T8" fmla="*/ 435 w 1323"/>
                    <a:gd name="T9" fmla="*/ 0 h 788"/>
                    <a:gd name="T10" fmla="*/ 595 w 1323"/>
                    <a:gd name="T11" fmla="*/ 62 h 788"/>
                    <a:gd name="T12" fmla="*/ 640 w 1323"/>
                    <a:gd name="T13" fmla="*/ 108 h 788"/>
                    <a:gd name="T14" fmla="*/ 731 w 1323"/>
                    <a:gd name="T15" fmla="*/ 108 h 788"/>
                    <a:gd name="T16" fmla="*/ 987 w 1323"/>
                    <a:gd name="T17" fmla="*/ 96 h 788"/>
                    <a:gd name="T18" fmla="*/ 1139 w 1323"/>
                    <a:gd name="T19" fmla="*/ 153 h 788"/>
                    <a:gd name="T20" fmla="*/ 1299 w 1323"/>
                    <a:gd name="T21" fmla="*/ 168 h 788"/>
                    <a:gd name="T22" fmla="*/ 1281 w 1323"/>
                    <a:gd name="T23" fmla="*/ 297 h 788"/>
                    <a:gd name="T24" fmla="*/ 1239 w 1323"/>
                    <a:gd name="T25" fmla="*/ 450 h 788"/>
                    <a:gd name="T26" fmla="*/ 1137 w 1323"/>
                    <a:gd name="T27" fmla="*/ 618 h 788"/>
                    <a:gd name="T28" fmla="*/ 1029 w 1323"/>
                    <a:gd name="T29" fmla="*/ 666 h 788"/>
                    <a:gd name="T30" fmla="*/ 686 w 1323"/>
                    <a:gd name="T31" fmla="*/ 607 h 788"/>
                    <a:gd name="T32" fmla="*/ 561 w 1323"/>
                    <a:gd name="T33" fmla="*/ 768 h 788"/>
                    <a:gd name="T34" fmla="*/ 459 w 1323"/>
                    <a:gd name="T35" fmla="*/ 726 h 788"/>
                    <a:gd name="T36" fmla="*/ 368 w 1323"/>
                    <a:gd name="T37" fmla="*/ 743 h 788"/>
                    <a:gd name="T38" fmla="*/ 323 w 1323"/>
                    <a:gd name="T39" fmla="*/ 743 h 788"/>
                    <a:gd name="T40" fmla="*/ 297 w 1323"/>
                    <a:gd name="T41" fmla="*/ 642 h 788"/>
                    <a:gd name="T42" fmla="*/ 189 w 1323"/>
                    <a:gd name="T43" fmla="*/ 660 h 788"/>
                    <a:gd name="T44" fmla="*/ 96 w 1323"/>
                    <a:gd name="T45" fmla="*/ 697 h 788"/>
                    <a:gd name="T46" fmla="*/ 141 w 1323"/>
                    <a:gd name="T47" fmla="*/ 607 h 788"/>
                    <a:gd name="T48" fmla="*/ 187 w 1323"/>
                    <a:gd name="T49" fmla="*/ 561 h 788"/>
                    <a:gd name="T50" fmla="*/ 135 w 1323"/>
                    <a:gd name="T51" fmla="*/ 522 h 788"/>
                    <a:gd name="T52" fmla="*/ 51 w 1323"/>
                    <a:gd name="T53" fmla="*/ 425 h 788"/>
                    <a:gd name="T54" fmla="*/ 96 w 1323"/>
                    <a:gd name="T55" fmla="*/ 380 h 788"/>
                    <a:gd name="T56" fmla="*/ 3 w 1323"/>
                    <a:gd name="T57" fmla="*/ 294 h 788"/>
                    <a:gd name="T58" fmla="*/ 75 w 1323"/>
                    <a:gd name="T59" fmla="*/ 204 h 788"/>
                    <a:gd name="T60" fmla="*/ 141 w 1323"/>
                    <a:gd name="T61" fmla="*/ 153 h 788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</a:cxnLst>
                  <a:rect l="0" t="0" r="r" b="b"/>
                  <a:pathLst>
                    <a:path w="1323" h="788">
                      <a:moveTo>
                        <a:pt x="141" y="153"/>
                      </a:moveTo>
                      <a:cubicBezTo>
                        <a:pt x="164" y="145"/>
                        <a:pt x="164" y="153"/>
                        <a:pt x="187" y="153"/>
                      </a:cubicBezTo>
                      <a:cubicBezTo>
                        <a:pt x="210" y="153"/>
                        <a:pt x="254" y="168"/>
                        <a:pt x="277" y="153"/>
                      </a:cubicBezTo>
                      <a:cubicBezTo>
                        <a:pt x="300" y="138"/>
                        <a:pt x="297" y="88"/>
                        <a:pt x="323" y="62"/>
                      </a:cubicBezTo>
                      <a:cubicBezTo>
                        <a:pt x="349" y="36"/>
                        <a:pt x="390" y="0"/>
                        <a:pt x="435" y="0"/>
                      </a:cubicBezTo>
                      <a:cubicBezTo>
                        <a:pt x="480" y="0"/>
                        <a:pt x="561" y="44"/>
                        <a:pt x="595" y="62"/>
                      </a:cubicBezTo>
                      <a:cubicBezTo>
                        <a:pt x="629" y="80"/>
                        <a:pt x="617" y="100"/>
                        <a:pt x="640" y="108"/>
                      </a:cubicBezTo>
                      <a:cubicBezTo>
                        <a:pt x="663" y="116"/>
                        <a:pt x="673" y="110"/>
                        <a:pt x="731" y="108"/>
                      </a:cubicBezTo>
                      <a:cubicBezTo>
                        <a:pt x="789" y="106"/>
                        <a:pt x="919" y="88"/>
                        <a:pt x="987" y="96"/>
                      </a:cubicBezTo>
                      <a:cubicBezTo>
                        <a:pt x="1055" y="104"/>
                        <a:pt x="1087" y="141"/>
                        <a:pt x="1139" y="153"/>
                      </a:cubicBezTo>
                      <a:cubicBezTo>
                        <a:pt x="1191" y="165"/>
                        <a:pt x="1275" y="144"/>
                        <a:pt x="1299" y="168"/>
                      </a:cubicBezTo>
                      <a:cubicBezTo>
                        <a:pt x="1323" y="192"/>
                        <a:pt x="1291" y="250"/>
                        <a:pt x="1281" y="297"/>
                      </a:cubicBezTo>
                      <a:cubicBezTo>
                        <a:pt x="1271" y="344"/>
                        <a:pt x="1263" y="397"/>
                        <a:pt x="1239" y="450"/>
                      </a:cubicBezTo>
                      <a:cubicBezTo>
                        <a:pt x="1215" y="503"/>
                        <a:pt x="1172" y="582"/>
                        <a:pt x="1137" y="618"/>
                      </a:cubicBezTo>
                      <a:cubicBezTo>
                        <a:pt x="1102" y="654"/>
                        <a:pt x="1104" y="668"/>
                        <a:pt x="1029" y="666"/>
                      </a:cubicBezTo>
                      <a:cubicBezTo>
                        <a:pt x="954" y="664"/>
                        <a:pt x="764" y="590"/>
                        <a:pt x="686" y="607"/>
                      </a:cubicBezTo>
                      <a:cubicBezTo>
                        <a:pt x="608" y="624"/>
                        <a:pt x="599" y="748"/>
                        <a:pt x="561" y="768"/>
                      </a:cubicBezTo>
                      <a:cubicBezTo>
                        <a:pt x="523" y="788"/>
                        <a:pt x="491" y="730"/>
                        <a:pt x="459" y="726"/>
                      </a:cubicBezTo>
                      <a:cubicBezTo>
                        <a:pt x="427" y="722"/>
                        <a:pt x="391" y="740"/>
                        <a:pt x="368" y="743"/>
                      </a:cubicBezTo>
                      <a:cubicBezTo>
                        <a:pt x="345" y="746"/>
                        <a:pt x="335" y="760"/>
                        <a:pt x="323" y="743"/>
                      </a:cubicBezTo>
                      <a:cubicBezTo>
                        <a:pt x="311" y="726"/>
                        <a:pt x="319" y="656"/>
                        <a:pt x="297" y="642"/>
                      </a:cubicBezTo>
                      <a:cubicBezTo>
                        <a:pt x="275" y="628"/>
                        <a:pt x="222" y="651"/>
                        <a:pt x="189" y="660"/>
                      </a:cubicBezTo>
                      <a:cubicBezTo>
                        <a:pt x="156" y="669"/>
                        <a:pt x="104" y="706"/>
                        <a:pt x="96" y="697"/>
                      </a:cubicBezTo>
                      <a:cubicBezTo>
                        <a:pt x="88" y="688"/>
                        <a:pt x="126" y="630"/>
                        <a:pt x="141" y="607"/>
                      </a:cubicBezTo>
                      <a:cubicBezTo>
                        <a:pt x="156" y="584"/>
                        <a:pt x="188" y="575"/>
                        <a:pt x="187" y="561"/>
                      </a:cubicBezTo>
                      <a:cubicBezTo>
                        <a:pt x="186" y="547"/>
                        <a:pt x="158" y="545"/>
                        <a:pt x="135" y="522"/>
                      </a:cubicBezTo>
                      <a:cubicBezTo>
                        <a:pt x="112" y="499"/>
                        <a:pt x="57" y="449"/>
                        <a:pt x="51" y="425"/>
                      </a:cubicBezTo>
                      <a:cubicBezTo>
                        <a:pt x="45" y="401"/>
                        <a:pt x="104" y="402"/>
                        <a:pt x="96" y="380"/>
                      </a:cubicBezTo>
                      <a:cubicBezTo>
                        <a:pt x="88" y="358"/>
                        <a:pt x="6" y="323"/>
                        <a:pt x="3" y="294"/>
                      </a:cubicBezTo>
                      <a:cubicBezTo>
                        <a:pt x="0" y="265"/>
                        <a:pt x="52" y="228"/>
                        <a:pt x="75" y="204"/>
                      </a:cubicBezTo>
                      <a:cubicBezTo>
                        <a:pt x="98" y="180"/>
                        <a:pt x="127" y="164"/>
                        <a:pt x="141" y="153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64" name="Group 25">
                  <a:extLst>
                    <a:ext uri="{FF2B5EF4-FFF2-40B4-BE49-F238E27FC236}">
                      <a16:creationId xmlns="" xmlns:a16="http://schemas.microsoft.com/office/drawing/2014/main" id="{00000000-0008-0000-0E00-000040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975" y="527"/>
                  <a:ext cx="1179" cy="619"/>
                  <a:chOff x="975" y="527"/>
                  <a:chExt cx="1179" cy="619"/>
                </a:xfrm>
                <a:grpFill/>
              </xdr:grpSpPr>
              <xdr:sp macro="" textlink="">
                <xdr:nvSpPr>
                  <xdr:cNvPr id="65" name="Freeform 26">
                    <a:extLst>
                      <a:ext uri="{FF2B5EF4-FFF2-40B4-BE49-F238E27FC236}">
                        <a16:creationId xmlns="" xmlns:a16="http://schemas.microsoft.com/office/drawing/2014/main" id="{00000000-0008-0000-0E00-00004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975" y="527"/>
                    <a:ext cx="408" cy="454"/>
                  </a:xfrm>
                  <a:custGeom>
                    <a:avLst/>
                    <a:gdLst>
                      <a:gd name="T0" fmla="*/ 0 w 408"/>
                      <a:gd name="T1" fmla="*/ 454 h 454"/>
                      <a:gd name="T2" fmla="*/ 45 w 408"/>
                      <a:gd name="T3" fmla="*/ 408 h 454"/>
                      <a:gd name="T4" fmla="*/ 136 w 408"/>
                      <a:gd name="T5" fmla="*/ 363 h 454"/>
                      <a:gd name="T6" fmla="*/ 272 w 408"/>
                      <a:gd name="T7" fmla="*/ 318 h 454"/>
                      <a:gd name="T8" fmla="*/ 272 w 408"/>
                      <a:gd name="T9" fmla="*/ 272 h 454"/>
                      <a:gd name="T10" fmla="*/ 317 w 408"/>
                      <a:gd name="T11" fmla="*/ 136 h 454"/>
                      <a:gd name="T12" fmla="*/ 408 w 408"/>
                      <a:gd name="T13" fmla="*/ 0 h 45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408" h="454">
                        <a:moveTo>
                          <a:pt x="0" y="454"/>
                        </a:moveTo>
                        <a:cubicBezTo>
                          <a:pt x="11" y="438"/>
                          <a:pt x="22" y="423"/>
                          <a:pt x="45" y="408"/>
                        </a:cubicBezTo>
                        <a:cubicBezTo>
                          <a:pt x="68" y="393"/>
                          <a:pt x="98" y="378"/>
                          <a:pt x="136" y="363"/>
                        </a:cubicBezTo>
                        <a:cubicBezTo>
                          <a:pt x="174" y="348"/>
                          <a:pt x="249" y="333"/>
                          <a:pt x="272" y="318"/>
                        </a:cubicBezTo>
                        <a:cubicBezTo>
                          <a:pt x="295" y="303"/>
                          <a:pt x="265" y="302"/>
                          <a:pt x="272" y="272"/>
                        </a:cubicBezTo>
                        <a:cubicBezTo>
                          <a:pt x="279" y="242"/>
                          <a:pt x="294" y="181"/>
                          <a:pt x="317" y="136"/>
                        </a:cubicBezTo>
                        <a:cubicBezTo>
                          <a:pt x="340" y="91"/>
                          <a:pt x="393" y="23"/>
                          <a:pt x="408" y="0"/>
                        </a:cubicBezTo>
                      </a:path>
                    </a:pathLst>
                  </a:custGeom>
                  <a:grpFill/>
                  <a:ln w="9525" cmpd="sng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6" name="Freeform 27">
                    <a:extLst>
                      <a:ext uri="{FF2B5EF4-FFF2-40B4-BE49-F238E27FC236}">
                        <a16:creationId xmlns="" xmlns:a16="http://schemas.microsoft.com/office/drawing/2014/main" id="{00000000-0008-0000-0E00-00004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156" y="748"/>
                    <a:ext cx="138" cy="398"/>
                  </a:xfrm>
                  <a:custGeom>
                    <a:avLst/>
                    <a:gdLst>
                      <a:gd name="T0" fmla="*/ 14 w 138"/>
                      <a:gd name="T1" fmla="*/ 398 h 398"/>
                      <a:gd name="T2" fmla="*/ 46 w 138"/>
                      <a:gd name="T3" fmla="*/ 369 h 398"/>
                      <a:gd name="T4" fmla="*/ 0 w 138"/>
                      <a:gd name="T5" fmla="*/ 278 h 398"/>
                      <a:gd name="T6" fmla="*/ 46 w 138"/>
                      <a:gd name="T7" fmla="*/ 233 h 398"/>
                      <a:gd name="T8" fmla="*/ 91 w 138"/>
                      <a:gd name="T9" fmla="*/ 233 h 398"/>
                      <a:gd name="T10" fmla="*/ 136 w 138"/>
                      <a:gd name="T11" fmla="*/ 142 h 398"/>
                      <a:gd name="T12" fmla="*/ 106 w 138"/>
                      <a:gd name="T13" fmla="*/ 0 h 39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138" h="398">
                        <a:moveTo>
                          <a:pt x="14" y="398"/>
                        </a:moveTo>
                        <a:cubicBezTo>
                          <a:pt x="19" y="394"/>
                          <a:pt x="48" y="389"/>
                          <a:pt x="46" y="369"/>
                        </a:cubicBezTo>
                        <a:cubicBezTo>
                          <a:pt x="44" y="349"/>
                          <a:pt x="0" y="301"/>
                          <a:pt x="0" y="278"/>
                        </a:cubicBezTo>
                        <a:cubicBezTo>
                          <a:pt x="0" y="255"/>
                          <a:pt x="31" y="240"/>
                          <a:pt x="46" y="233"/>
                        </a:cubicBezTo>
                        <a:cubicBezTo>
                          <a:pt x="61" y="226"/>
                          <a:pt x="76" y="248"/>
                          <a:pt x="91" y="233"/>
                        </a:cubicBezTo>
                        <a:cubicBezTo>
                          <a:pt x="106" y="218"/>
                          <a:pt x="134" y="181"/>
                          <a:pt x="136" y="142"/>
                        </a:cubicBezTo>
                        <a:cubicBezTo>
                          <a:pt x="138" y="103"/>
                          <a:pt x="112" y="30"/>
                          <a:pt x="106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7" name="Freeform 28">
                    <a:extLst>
                      <a:ext uri="{FF2B5EF4-FFF2-40B4-BE49-F238E27FC236}">
                        <a16:creationId xmlns="" xmlns:a16="http://schemas.microsoft.com/office/drawing/2014/main" id="{00000000-0008-0000-0E00-000043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247" y="981"/>
                    <a:ext cx="363" cy="136"/>
                  </a:xfrm>
                  <a:custGeom>
                    <a:avLst/>
                    <a:gdLst>
                      <a:gd name="T0" fmla="*/ 0 w 363"/>
                      <a:gd name="T1" fmla="*/ 0 h 136"/>
                      <a:gd name="T2" fmla="*/ 45 w 363"/>
                      <a:gd name="T3" fmla="*/ 45 h 136"/>
                      <a:gd name="T4" fmla="*/ 91 w 363"/>
                      <a:gd name="T5" fmla="*/ 45 h 136"/>
                      <a:gd name="T6" fmla="*/ 182 w 363"/>
                      <a:gd name="T7" fmla="*/ 45 h 136"/>
                      <a:gd name="T8" fmla="*/ 227 w 363"/>
                      <a:gd name="T9" fmla="*/ 90 h 136"/>
                      <a:gd name="T10" fmla="*/ 272 w 363"/>
                      <a:gd name="T11" fmla="*/ 45 h 136"/>
                      <a:gd name="T12" fmla="*/ 318 w 363"/>
                      <a:gd name="T13" fmla="*/ 45 h 136"/>
                      <a:gd name="T14" fmla="*/ 363 w 363"/>
                      <a:gd name="T15" fmla="*/ 136 h 13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</a:cxnLst>
                    <a:rect l="0" t="0" r="r" b="b"/>
                    <a:pathLst>
                      <a:path w="363" h="136">
                        <a:moveTo>
                          <a:pt x="0" y="0"/>
                        </a:moveTo>
                        <a:cubicBezTo>
                          <a:pt x="15" y="19"/>
                          <a:pt x="30" y="38"/>
                          <a:pt x="45" y="45"/>
                        </a:cubicBezTo>
                        <a:cubicBezTo>
                          <a:pt x="60" y="52"/>
                          <a:pt x="68" y="45"/>
                          <a:pt x="91" y="45"/>
                        </a:cubicBezTo>
                        <a:cubicBezTo>
                          <a:pt x="114" y="45"/>
                          <a:pt x="159" y="38"/>
                          <a:pt x="182" y="45"/>
                        </a:cubicBezTo>
                        <a:cubicBezTo>
                          <a:pt x="205" y="52"/>
                          <a:pt x="212" y="90"/>
                          <a:pt x="227" y="90"/>
                        </a:cubicBezTo>
                        <a:cubicBezTo>
                          <a:pt x="242" y="90"/>
                          <a:pt x="257" y="52"/>
                          <a:pt x="272" y="45"/>
                        </a:cubicBezTo>
                        <a:cubicBezTo>
                          <a:pt x="287" y="38"/>
                          <a:pt x="303" y="30"/>
                          <a:pt x="318" y="45"/>
                        </a:cubicBezTo>
                        <a:cubicBezTo>
                          <a:pt x="333" y="60"/>
                          <a:pt x="356" y="121"/>
                          <a:pt x="363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8" name="Freeform 29">
                    <a:extLst>
                      <a:ext uri="{FF2B5EF4-FFF2-40B4-BE49-F238E27FC236}">
                        <a16:creationId xmlns="" xmlns:a16="http://schemas.microsoft.com/office/drawing/2014/main" id="{00000000-0008-0000-0E00-000044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11" y="618"/>
                    <a:ext cx="62" cy="408"/>
                  </a:xfrm>
                  <a:custGeom>
                    <a:avLst/>
                    <a:gdLst>
                      <a:gd name="T0" fmla="*/ 8 w 62"/>
                      <a:gd name="T1" fmla="*/ 0 h 408"/>
                      <a:gd name="T2" fmla="*/ 8 w 62"/>
                      <a:gd name="T3" fmla="*/ 45 h 408"/>
                      <a:gd name="T4" fmla="*/ 8 w 62"/>
                      <a:gd name="T5" fmla="*/ 91 h 408"/>
                      <a:gd name="T6" fmla="*/ 54 w 62"/>
                      <a:gd name="T7" fmla="*/ 136 h 408"/>
                      <a:gd name="T8" fmla="*/ 54 w 62"/>
                      <a:gd name="T9" fmla="*/ 181 h 408"/>
                      <a:gd name="T10" fmla="*/ 8 w 62"/>
                      <a:gd name="T11" fmla="*/ 272 h 408"/>
                      <a:gd name="T12" fmla="*/ 8 w 62"/>
                      <a:gd name="T13" fmla="*/ 408 h 40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62" h="408">
                        <a:moveTo>
                          <a:pt x="8" y="0"/>
                        </a:moveTo>
                        <a:cubicBezTo>
                          <a:pt x="8" y="15"/>
                          <a:pt x="8" y="30"/>
                          <a:pt x="8" y="45"/>
                        </a:cubicBezTo>
                        <a:cubicBezTo>
                          <a:pt x="8" y="60"/>
                          <a:pt x="0" y="76"/>
                          <a:pt x="8" y="91"/>
                        </a:cubicBezTo>
                        <a:cubicBezTo>
                          <a:pt x="16" y="106"/>
                          <a:pt x="46" y="121"/>
                          <a:pt x="54" y="136"/>
                        </a:cubicBezTo>
                        <a:cubicBezTo>
                          <a:pt x="62" y="151"/>
                          <a:pt x="62" y="158"/>
                          <a:pt x="54" y="181"/>
                        </a:cubicBezTo>
                        <a:cubicBezTo>
                          <a:pt x="46" y="204"/>
                          <a:pt x="16" y="234"/>
                          <a:pt x="8" y="272"/>
                        </a:cubicBezTo>
                        <a:cubicBezTo>
                          <a:pt x="0" y="310"/>
                          <a:pt x="8" y="385"/>
                          <a:pt x="8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9" name="Freeform 30">
                    <a:extLst>
                      <a:ext uri="{FF2B5EF4-FFF2-40B4-BE49-F238E27FC236}">
                        <a16:creationId xmlns="" xmlns:a16="http://schemas.microsoft.com/office/drawing/2014/main" id="{00000000-0008-0000-0E00-000045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65" y="747"/>
                    <a:ext cx="589" cy="106"/>
                  </a:xfrm>
                  <a:custGeom>
                    <a:avLst/>
                    <a:gdLst>
                      <a:gd name="T0" fmla="*/ 589 w 589"/>
                      <a:gd name="T1" fmla="*/ 7 h 106"/>
                      <a:gd name="T2" fmla="*/ 544 w 589"/>
                      <a:gd name="T3" fmla="*/ 7 h 106"/>
                      <a:gd name="T4" fmla="*/ 499 w 589"/>
                      <a:gd name="T5" fmla="*/ 52 h 106"/>
                      <a:gd name="T6" fmla="*/ 408 w 589"/>
                      <a:gd name="T7" fmla="*/ 52 h 106"/>
                      <a:gd name="T8" fmla="*/ 362 w 589"/>
                      <a:gd name="T9" fmla="*/ 98 h 106"/>
                      <a:gd name="T10" fmla="*/ 272 w 589"/>
                      <a:gd name="T11" fmla="*/ 98 h 106"/>
                      <a:gd name="T12" fmla="*/ 272 w 589"/>
                      <a:gd name="T13" fmla="*/ 52 h 106"/>
                      <a:gd name="T14" fmla="*/ 136 w 589"/>
                      <a:gd name="T15" fmla="*/ 98 h 106"/>
                      <a:gd name="T16" fmla="*/ 45 w 589"/>
                      <a:gd name="T17" fmla="*/ 52 h 106"/>
                      <a:gd name="T18" fmla="*/ 0 w 589"/>
                      <a:gd name="T19" fmla="*/ 52 h 10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</a:cxnLst>
                    <a:rect l="0" t="0" r="r" b="b"/>
                    <a:pathLst>
                      <a:path w="589" h="106">
                        <a:moveTo>
                          <a:pt x="589" y="7"/>
                        </a:moveTo>
                        <a:cubicBezTo>
                          <a:pt x="574" y="3"/>
                          <a:pt x="559" y="0"/>
                          <a:pt x="544" y="7"/>
                        </a:cubicBezTo>
                        <a:cubicBezTo>
                          <a:pt x="529" y="14"/>
                          <a:pt x="522" y="45"/>
                          <a:pt x="499" y="52"/>
                        </a:cubicBezTo>
                        <a:cubicBezTo>
                          <a:pt x="476" y="59"/>
                          <a:pt x="431" y="44"/>
                          <a:pt x="408" y="52"/>
                        </a:cubicBezTo>
                        <a:cubicBezTo>
                          <a:pt x="385" y="60"/>
                          <a:pt x="385" y="90"/>
                          <a:pt x="362" y="98"/>
                        </a:cubicBezTo>
                        <a:cubicBezTo>
                          <a:pt x="339" y="106"/>
                          <a:pt x="287" y="106"/>
                          <a:pt x="272" y="98"/>
                        </a:cubicBezTo>
                        <a:cubicBezTo>
                          <a:pt x="257" y="90"/>
                          <a:pt x="295" y="52"/>
                          <a:pt x="272" y="52"/>
                        </a:cubicBezTo>
                        <a:cubicBezTo>
                          <a:pt x="249" y="52"/>
                          <a:pt x="174" y="98"/>
                          <a:pt x="136" y="98"/>
                        </a:cubicBezTo>
                        <a:cubicBezTo>
                          <a:pt x="98" y="98"/>
                          <a:pt x="68" y="60"/>
                          <a:pt x="45" y="52"/>
                        </a:cubicBezTo>
                        <a:cubicBezTo>
                          <a:pt x="22" y="44"/>
                          <a:pt x="11" y="48"/>
                          <a:pt x="0" y="5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2" name="Group 31">
                <a:extLst>
                  <a:ext uri="{FF2B5EF4-FFF2-40B4-BE49-F238E27FC236}">
                    <a16:creationId xmlns="" xmlns:a16="http://schemas.microsoft.com/office/drawing/2014/main" id="{00000000-0008-0000-0E00-000016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925" y="840"/>
                <a:ext cx="1550" cy="931"/>
                <a:chOff x="2925" y="840"/>
                <a:chExt cx="1550" cy="931"/>
              </a:xfrm>
              <a:grpFill/>
            </xdr:grpSpPr>
            <xdr:sp macro="" textlink="">
              <xdr:nvSpPr>
                <xdr:cNvPr id="55" name="Freeform 32">
                  <a:extLst>
                    <a:ext uri="{FF2B5EF4-FFF2-40B4-BE49-F238E27FC236}">
                      <a16:creationId xmlns="" xmlns:a16="http://schemas.microsoft.com/office/drawing/2014/main" id="{00000000-0008-0000-0E00-000037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925" y="840"/>
                  <a:ext cx="1550" cy="931"/>
                </a:xfrm>
                <a:custGeom>
                  <a:avLst/>
                  <a:gdLst>
                    <a:gd name="T0" fmla="*/ 378 w 1550"/>
                    <a:gd name="T1" fmla="*/ 27 h 931"/>
                    <a:gd name="T2" fmla="*/ 448 w 1550"/>
                    <a:gd name="T3" fmla="*/ 55 h 931"/>
                    <a:gd name="T4" fmla="*/ 595 w 1550"/>
                    <a:gd name="T5" fmla="*/ 106 h 931"/>
                    <a:gd name="T6" fmla="*/ 766 w 1550"/>
                    <a:gd name="T7" fmla="*/ 97 h 931"/>
                    <a:gd name="T8" fmla="*/ 826 w 1550"/>
                    <a:gd name="T9" fmla="*/ 40 h 931"/>
                    <a:gd name="T10" fmla="*/ 952 w 1550"/>
                    <a:gd name="T11" fmla="*/ 85 h 931"/>
                    <a:gd name="T12" fmla="*/ 1084 w 1550"/>
                    <a:gd name="T13" fmla="*/ 163 h 931"/>
                    <a:gd name="T14" fmla="*/ 1240 w 1550"/>
                    <a:gd name="T15" fmla="*/ 175 h 931"/>
                    <a:gd name="T16" fmla="*/ 1360 w 1550"/>
                    <a:gd name="T17" fmla="*/ 193 h 931"/>
                    <a:gd name="T18" fmla="*/ 1453 w 1550"/>
                    <a:gd name="T19" fmla="*/ 133 h 931"/>
                    <a:gd name="T20" fmla="*/ 1540 w 1550"/>
                    <a:gd name="T21" fmla="*/ 160 h 931"/>
                    <a:gd name="T22" fmla="*/ 1507 w 1550"/>
                    <a:gd name="T23" fmla="*/ 247 h 931"/>
                    <a:gd name="T24" fmla="*/ 1525 w 1550"/>
                    <a:gd name="T25" fmla="*/ 370 h 931"/>
                    <a:gd name="T26" fmla="*/ 1357 w 1550"/>
                    <a:gd name="T27" fmla="*/ 499 h 931"/>
                    <a:gd name="T28" fmla="*/ 1231 w 1550"/>
                    <a:gd name="T29" fmla="*/ 598 h 931"/>
                    <a:gd name="T30" fmla="*/ 1042 w 1550"/>
                    <a:gd name="T31" fmla="*/ 655 h 931"/>
                    <a:gd name="T32" fmla="*/ 952 w 1550"/>
                    <a:gd name="T33" fmla="*/ 727 h 931"/>
                    <a:gd name="T34" fmla="*/ 877 w 1550"/>
                    <a:gd name="T35" fmla="*/ 763 h 931"/>
                    <a:gd name="T36" fmla="*/ 852 w 1550"/>
                    <a:gd name="T37" fmla="*/ 846 h 931"/>
                    <a:gd name="T38" fmla="*/ 790 w 1550"/>
                    <a:gd name="T39" fmla="*/ 928 h 931"/>
                    <a:gd name="T40" fmla="*/ 690 w 1550"/>
                    <a:gd name="T41" fmla="*/ 867 h 931"/>
                    <a:gd name="T42" fmla="*/ 690 w 1550"/>
                    <a:gd name="T43" fmla="*/ 798 h 931"/>
                    <a:gd name="T44" fmla="*/ 643 w 1550"/>
                    <a:gd name="T45" fmla="*/ 733 h 931"/>
                    <a:gd name="T46" fmla="*/ 499 w 1550"/>
                    <a:gd name="T47" fmla="*/ 625 h 931"/>
                    <a:gd name="T48" fmla="*/ 430 w 1550"/>
                    <a:gd name="T49" fmla="*/ 679 h 931"/>
                    <a:gd name="T50" fmla="*/ 349 w 1550"/>
                    <a:gd name="T51" fmla="*/ 730 h 931"/>
                    <a:gd name="T52" fmla="*/ 277 w 1550"/>
                    <a:gd name="T53" fmla="*/ 718 h 931"/>
                    <a:gd name="T54" fmla="*/ 166 w 1550"/>
                    <a:gd name="T55" fmla="*/ 775 h 931"/>
                    <a:gd name="T56" fmla="*/ 25 w 1550"/>
                    <a:gd name="T57" fmla="*/ 697 h 931"/>
                    <a:gd name="T58" fmla="*/ 16 w 1550"/>
                    <a:gd name="T59" fmla="*/ 613 h 931"/>
                    <a:gd name="T60" fmla="*/ 46 w 1550"/>
                    <a:gd name="T61" fmla="*/ 574 h 931"/>
                    <a:gd name="T62" fmla="*/ 94 w 1550"/>
                    <a:gd name="T63" fmla="*/ 499 h 931"/>
                    <a:gd name="T64" fmla="*/ 82 w 1550"/>
                    <a:gd name="T65" fmla="*/ 400 h 931"/>
                    <a:gd name="T66" fmla="*/ 160 w 1550"/>
                    <a:gd name="T67" fmla="*/ 424 h 931"/>
                    <a:gd name="T68" fmla="*/ 208 w 1550"/>
                    <a:gd name="T69" fmla="*/ 385 h 931"/>
                    <a:gd name="T70" fmla="*/ 228 w 1550"/>
                    <a:gd name="T71" fmla="*/ 210 h 931"/>
                    <a:gd name="T72" fmla="*/ 378 w 1550"/>
                    <a:gd name="T73" fmla="*/ 27 h 93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  <a:cxn ang="0">
                      <a:pos x="T62" y="T63"/>
                    </a:cxn>
                    <a:cxn ang="0">
                      <a:pos x="T64" y="T65"/>
                    </a:cxn>
                    <a:cxn ang="0">
                      <a:pos x="T66" y="T67"/>
                    </a:cxn>
                    <a:cxn ang="0">
                      <a:pos x="T68" y="T69"/>
                    </a:cxn>
                    <a:cxn ang="0">
                      <a:pos x="T70" y="T71"/>
                    </a:cxn>
                    <a:cxn ang="0">
                      <a:pos x="T72" y="T73"/>
                    </a:cxn>
                  </a:cxnLst>
                  <a:rect l="0" t="0" r="r" b="b"/>
                  <a:pathLst>
                    <a:path w="1550" h="931">
                      <a:moveTo>
                        <a:pt x="378" y="27"/>
                      </a:moveTo>
                      <a:cubicBezTo>
                        <a:pt x="416" y="0"/>
                        <a:pt x="412" y="42"/>
                        <a:pt x="448" y="55"/>
                      </a:cubicBezTo>
                      <a:cubicBezTo>
                        <a:pt x="484" y="68"/>
                        <a:pt x="542" y="99"/>
                        <a:pt x="595" y="106"/>
                      </a:cubicBezTo>
                      <a:cubicBezTo>
                        <a:pt x="648" y="113"/>
                        <a:pt x="728" y="108"/>
                        <a:pt x="766" y="97"/>
                      </a:cubicBezTo>
                      <a:cubicBezTo>
                        <a:pt x="804" y="86"/>
                        <a:pt x="795" y="42"/>
                        <a:pt x="826" y="40"/>
                      </a:cubicBezTo>
                      <a:cubicBezTo>
                        <a:pt x="857" y="38"/>
                        <a:pt x="909" y="65"/>
                        <a:pt x="952" y="85"/>
                      </a:cubicBezTo>
                      <a:cubicBezTo>
                        <a:pt x="995" y="105"/>
                        <a:pt x="1036" y="148"/>
                        <a:pt x="1084" y="163"/>
                      </a:cubicBezTo>
                      <a:cubicBezTo>
                        <a:pt x="1132" y="178"/>
                        <a:pt x="1194" y="170"/>
                        <a:pt x="1240" y="175"/>
                      </a:cubicBezTo>
                      <a:cubicBezTo>
                        <a:pt x="1286" y="180"/>
                        <a:pt x="1325" y="200"/>
                        <a:pt x="1360" y="193"/>
                      </a:cubicBezTo>
                      <a:cubicBezTo>
                        <a:pt x="1395" y="186"/>
                        <a:pt x="1423" y="138"/>
                        <a:pt x="1453" y="133"/>
                      </a:cubicBezTo>
                      <a:cubicBezTo>
                        <a:pt x="1483" y="128"/>
                        <a:pt x="1531" y="141"/>
                        <a:pt x="1540" y="160"/>
                      </a:cubicBezTo>
                      <a:cubicBezTo>
                        <a:pt x="1549" y="179"/>
                        <a:pt x="1509" y="212"/>
                        <a:pt x="1507" y="247"/>
                      </a:cubicBezTo>
                      <a:cubicBezTo>
                        <a:pt x="1505" y="282"/>
                        <a:pt x="1550" y="328"/>
                        <a:pt x="1525" y="370"/>
                      </a:cubicBezTo>
                      <a:cubicBezTo>
                        <a:pt x="1500" y="412"/>
                        <a:pt x="1406" y="461"/>
                        <a:pt x="1357" y="499"/>
                      </a:cubicBezTo>
                      <a:cubicBezTo>
                        <a:pt x="1308" y="537"/>
                        <a:pt x="1283" y="572"/>
                        <a:pt x="1231" y="598"/>
                      </a:cubicBezTo>
                      <a:cubicBezTo>
                        <a:pt x="1179" y="624"/>
                        <a:pt x="1089" y="633"/>
                        <a:pt x="1042" y="655"/>
                      </a:cubicBezTo>
                      <a:cubicBezTo>
                        <a:pt x="995" y="677"/>
                        <a:pt x="979" y="709"/>
                        <a:pt x="952" y="727"/>
                      </a:cubicBezTo>
                      <a:cubicBezTo>
                        <a:pt x="925" y="745"/>
                        <a:pt x="894" y="743"/>
                        <a:pt x="877" y="763"/>
                      </a:cubicBezTo>
                      <a:cubicBezTo>
                        <a:pt x="860" y="783"/>
                        <a:pt x="866" y="819"/>
                        <a:pt x="852" y="846"/>
                      </a:cubicBezTo>
                      <a:cubicBezTo>
                        <a:pt x="838" y="873"/>
                        <a:pt x="817" y="925"/>
                        <a:pt x="790" y="928"/>
                      </a:cubicBezTo>
                      <a:cubicBezTo>
                        <a:pt x="763" y="931"/>
                        <a:pt x="707" y="889"/>
                        <a:pt x="690" y="867"/>
                      </a:cubicBezTo>
                      <a:cubicBezTo>
                        <a:pt x="673" y="845"/>
                        <a:pt x="698" y="820"/>
                        <a:pt x="690" y="798"/>
                      </a:cubicBezTo>
                      <a:cubicBezTo>
                        <a:pt x="682" y="776"/>
                        <a:pt x="675" y="762"/>
                        <a:pt x="643" y="733"/>
                      </a:cubicBezTo>
                      <a:cubicBezTo>
                        <a:pt x="611" y="704"/>
                        <a:pt x="534" y="634"/>
                        <a:pt x="499" y="625"/>
                      </a:cubicBezTo>
                      <a:cubicBezTo>
                        <a:pt x="464" y="616"/>
                        <a:pt x="455" y="662"/>
                        <a:pt x="430" y="679"/>
                      </a:cubicBezTo>
                      <a:cubicBezTo>
                        <a:pt x="405" y="696"/>
                        <a:pt x="374" y="724"/>
                        <a:pt x="349" y="730"/>
                      </a:cubicBezTo>
                      <a:cubicBezTo>
                        <a:pt x="324" y="736"/>
                        <a:pt x="307" y="711"/>
                        <a:pt x="277" y="718"/>
                      </a:cubicBezTo>
                      <a:cubicBezTo>
                        <a:pt x="247" y="725"/>
                        <a:pt x="208" y="778"/>
                        <a:pt x="166" y="775"/>
                      </a:cubicBezTo>
                      <a:cubicBezTo>
                        <a:pt x="124" y="772"/>
                        <a:pt x="50" y="724"/>
                        <a:pt x="25" y="697"/>
                      </a:cubicBezTo>
                      <a:cubicBezTo>
                        <a:pt x="0" y="670"/>
                        <a:pt x="13" y="633"/>
                        <a:pt x="16" y="613"/>
                      </a:cubicBezTo>
                      <a:cubicBezTo>
                        <a:pt x="19" y="593"/>
                        <a:pt x="33" y="593"/>
                        <a:pt x="46" y="574"/>
                      </a:cubicBezTo>
                      <a:cubicBezTo>
                        <a:pt x="59" y="555"/>
                        <a:pt x="88" y="528"/>
                        <a:pt x="94" y="499"/>
                      </a:cubicBezTo>
                      <a:cubicBezTo>
                        <a:pt x="100" y="470"/>
                        <a:pt x="71" y="412"/>
                        <a:pt x="82" y="400"/>
                      </a:cubicBezTo>
                      <a:cubicBezTo>
                        <a:pt x="93" y="388"/>
                        <a:pt x="139" y="426"/>
                        <a:pt x="160" y="424"/>
                      </a:cubicBezTo>
                      <a:cubicBezTo>
                        <a:pt x="181" y="422"/>
                        <a:pt x="197" y="421"/>
                        <a:pt x="208" y="385"/>
                      </a:cubicBezTo>
                      <a:cubicBezTo>
                        <a:pt x="219" y="349"/>
                        <a:pt x="200" y="270"/>
                        <a:pt x="228" y="210"/>
                      </a:cubicBezTo>
                      <a:cubicBezTo>
                        <a:pt x="256" y="150"/>
                        <a:pt x="347" y="65"/>
                        <a:pt x="378" y="27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56" name="Group 33">
                  <a:extLst>
                    <a:ext uri="{FF2B5EF4-FFF2-40B4-BE49-F238E27FC236}">
                      <a16:creationId xmlns="" xmlns:a16="http://schemas.microsoft.com/office/drawing/2014/main" id="{00000000-0008-0000-0E00-000038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3152" y="935"/>
                  <a:ext cx="1180" cy="635"/>
                  <a:chOff x="3152" y="935"/>
                  <a:chExt cx="1180" cy="635"/>
                </a:xfrm>
                <a:grpFill/>
              </xdr:grpSpPr>
              <xdr:sp macro="" textlink="">
                <xdr:nvSpPr>
                  <xdr:cNvPr id="57" name="Freeform 34">
                    <a:extLst>
                      <a:ext uri="{FF2B5EF4-FFF2-40B4-BE49-F238E27FC236}">
                        <a16:creationId xmlns="" xmlns:a16="http://schemas.microsoft.com/office/drawing/2014/main" id="{00000000-0008-0000-0E00-000039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152" y="1199"/>
                    <a:ext cx="514" cy="371"/>
                  </a:xfrm>
                  <a:custGeom>
                    <a:avLst/>
                    <a:gdLst>
                      <a:gd name="T0" fmla="*/ 0 w 514"/>
                      <a:gd name="T1" fmla="*/ 8 h 371"/>
                      <a:gd name="T2" fmla="*/ 136 w 514"/>
                      <a:gd name="T3" fmla="*/ 8 h 371"/>
                      <a:gd name="T4" fmla="*/ 136 w 514"/>
                      <a:gd name="T5" fmla="*/ 54 h 371"/>
                      <a:gd name="T6" fmla="*/ 227 w 514"/>
                      <a:gd name="T7" fmla="*/ 54 h 371"/>
                      <a:gd name="T8" fmla="*/ 272 w 514"/>
                      <a:gd name="T9" fmla="*/ 99 h 371"/>
                      <a:gd name="T10" fmla="*/ 272 w 514"/>
                      <a:gd name="T11" fmla="*/ 145 h 371"/>
                      <a:gd name="T12" fmla="*/ 318 w 514"/>
                      <a:gd name="T13" fmla="*/ 190 h 371"/>
                      <a:gd name="T14" fmla="*/ 363 w 514"/>
                      <a:gd name="T15" fmla="*/ 235 h 371"/>
                      <a:gd name="T16" fmla="*/ 408 w 514"/>
                      <a:gd name="T17" fmla="*/ 281 h 371"/>
                      <a:gd name="T18" fmla="*/ 499 w 514"/>
                      <a:gd name="T19" fmla="*/ 235 h 371"/>
                      <a:gd name="T20" fmla="*/ 499 w 514"/>
                      <a:gd name="T21" fmla="*/ 326 h 371"/>
                      <a:gd name="T22" fmla="*/ 408 w 514"/>
                      <a:gd name="T23" fmla="*/ 371 h 37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</a:cxnLst>
                    <a:rect l="0" t="0" r="r" b="b"/>
                    <a:pathLst>
                      <a:path w="514" h="371">
                        <a:moveTo>
                          <a:pt x="0" y="8"/>
                        </a:moveTo>
                        <a:cubicBezTo>
                          <a:pt x="56" y="4"/>
                          <a:pt x="113" y="0"/>
                          <a:pt x="136" y="8"/>
                        </a:cubicBezTo>
                        <a:cubicBezTo>
                          <a:pt x="159" y="16"/>
                          <a:pt x="121" y="46"/>
                          <a:pt x="136" y="54"/>
                        </a:cubicBezTo>
                        <a:cubicBezTo>
                          <a:pt x="151" y="62"/>
                          <a:pt x="204" y="47"/>
                          <a:pt x="227" y="54"/>
                        </a:cubicBezTo>
                        <a:cubicBezTo>
                          <a:pt x="250" y="61"/>
                          <a:pt x="265" y="84"/>
                          <a:pt x="272" y="99"/>
                        </a:cubicBezTo>
                        <a:cubicBezTo>
                          <a:pt x="279" y="114"/>
                          <a:pt x="264" y="130"/>
                          <a:pt x="272" y="145"/>
                        </a:cubicBezTo>
                        <a:cubicBezTo>
                          <a:pt x="280" y="160"/>
                          <a:pt x="303" y="175"/>
                          <a:pt x="318" y="190"/>
                        </a:cubicBezTo>
                        <a:cubicBezTo>
                          <a:pt x="333" y="205"/>
                          <a:pt x="348" y="220"/>
                          <a:pt x="363" y="235"/>
                        </a:cubicBezTo>
                        <a:cubicBezTo>
                          <a:pt x="378" y="250"/>
                          <a:pt x="385" y="281"/>
                          <a:pt x="408" y="281"/>
                        </a:cubicBezTo>
                        <a:cubicBezTo>
                          <a:pt x="431" y="281"/>
                          <a:pt x="484" y="228"/>
                          <a:pt x="499" y="235"/>
                        </a:cubicBezTo>
                        <a:cubicBezTo>
                          <a:pt x="514" y="242"/>
                          <a:pt x="514" y="303"/>
                          <a:pt x="499" y="326"/>
                        </a:cubicBezTo>
                        <a:cubicBezTo>
                          <a:pt x="484" y="349"/>
                          <a:pt x="446" y="360"/>
                          <a:pt x="408" y="371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8" name="Freeform 35">
                    <a:extLst>
                      <a:ext uri="{FF2B5EF4-FFF2-40B4-BE49-F238E27FC236}">
                        <a16:creationId xmlns="" xmlns:a16="http://schemas.microsoft.com/office/drawing/2014/main" id="{00000000-0008-0000-0E00-00003A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243" y="935"/>
                    <a:ext cx="52" cy="272"/>
                  </a:xfrm>
                  <a:custGeom>
                    <a:avLst/>
                    <a:gdLst>
                      <a:gd name="T0" fmla="*/ 0 w 52"/>
                      <a:gd name="T1" fmla="*/ 0 h 272"/>
                      <a:gd name="T2" fmla="*/ 45 w 52"/>
                      <a:gd name="T3" fmla="*/ 46 h 272"/>
                      <a:gd name="T4" fmla="*/ 0 w 52"/>
                      <a:gd name="T5" fmla="*/ 91 h 272"/>
                      <a:gd name="T6" fmla="*/ 45 w 52"/>
                      <a:gd name="T7" fmla="*/ 182 h 272"/>
                      <a:gd name="T8" fmla="*/ 45 w 52"/>
                      <a:gd name="T9" fmla="*/ 272 h 27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52" h="272">
                        <a:moveTo>
                          <a:pt x="0" y="0"/>
                        </a:moveTo>
                        <a:cubicBezTo>
                          <a:pt x="22" y="15"/>
                          <a:pt x="45" y="31"/>
                          <a:pt x="45" y="46"/>
                        </a:cubicBezTo>
                        <a:cubicBezTo>
                          <a:pt x="45" y="61"/>
                          <a:pt x="0" y="68"/>
                          <a:pt x="0" y="91"/>
                        </a:cubicBezTo>
                        <a:cubicBezTo>
                          <a:pt x="0" y="114"/>
                          <a:pt x="38" y="152"/>
                          <a:pt x="45" y="182"/>
                        </a:cubicBezTo>
                        <a:cubicBezTo>
                          <a:pt x="52" y="212"/>
                          <a:pt x="45" y="257"/>
                          <a:pt x="45" y="27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9" name="Freeform 36">
                    <a:extLst>
                      <a:ext uri="{FF2B5EF4-FFF2-40B4-BE49-F238E27FC236}">
                        <a16:creationId xmlns="" xmlns:a16="http://schemas.microsoft.com/office/drawing/2014/main" id="{00000000-0008-0000-0E00-00003B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644" y="935"/>
                    <a:ext cx="106" cy="499"/>
                  </a:xfrm>
                  <a:custGeom>
                    <a:avLst/>
                    <a:gdLst>
                      <a:gd name="T0" fmla="*/ 52 w 106"/>
                      <a:gd name="T1" fmla="*/ 0 h 499"/>
                      <a:gd name="T2" fmla="*/ 52 w 106"/>
                      <a:gd name="T3" fmla="*/ 46 h 499"/>
                      <a:gd name="T4" fmla="*/ 98 w 106"/>
                      <a:gd name="T5" fmla="*/ 46 h 499"/>
                      <a:gd name="T6" fmla="*/ 98 w 106"/>
                      <a:gd name="T7" fmla="*/ 136 h 499"/>
                      <a:gd name="T8" fmla="*/ 98 w 106"/>
                      <a:gd name="T9" fmla="*/ 182 h 499"/>
                      <a:gd name="T10" fmla="*/ 52 w 106"/>
                      <a:gd name="T11" fmla="*/ 272 h 499"/>
                      <a:gd name="T12" fmla="*/ 52 w 106"/>
                      <a:gd name="T13" fmla="*/ 363 h 499"/>
                      <a:gd name="T14" fmla="*/ 7 w 106"/>
                      <a:gd name="T15" fmla="*/ 409 h 499"/>
                      <a:gd name="T16" fmla="*/ 7 w 106"/>
                      <a:gd name="T17" fmla="*/ 454 h 499"/>
                      <a:gd name="T18" fmla="*/ 7 w 106"/>
                      <a:gd name="T19" fmla="*/ 499 h 49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</a:cxnLst>
                    <a:rect l="0" t="0" r="r" b="b"/>
                    <a:pathLst>
                      <a:path w="106" h="499">
                        <a:moveTo>
                          <a:pt x="52" y="0"/>
                        </a:moveTo>
                        <a:cubicBezTo>
                          <a:pt x="48" y="19"/>
                          <a:pt x="44" y="38"/>
                          <a:pt x="52" y="46"/>
                        </a:cubicBezTo>
                        <a:cubicBezTo>
                          <a:pt x="60" y="54"/>
                          <a:pt x="90" y="31"/>
                          <a:pt x="98" y="46"/>
                        </a:cubicBezTo>
                        <a:cubicBezTo>
                          <a:pt x="106" y="61"/>
                          <a:pt x="98" y="113"/>
                          <a:pt x="98" y="136"/>
                        </a:cubicBezTo>
                        <a:cubicBezTo>
                          <a:pt x="98" y="159"/>
                          <a:pt x="106" y="159"/>
                          <a:pt x="98" y="182"/>
                        </a:cubicBezTo>
                        <a:cubicBezTo>
                          <a:pt x="90" y="205"/>
                          <a:pt x="60" y="242"/>
                          <a:pt x="52" y="272"/>
                        </a:cubicBezTo>
                        <a:cubicBezTo>
                          <a:pt x="44" y="302"/>
                          <a:pt x="59" y="340"/>
                          <a:pt x="52" y="363"/>
                        </a:cubicBezTo>
                        <a:cubicBezTo>
                          <a:pt x="45" y="386"/>
                          <a:pt x="14" y="394"/>
                          <a:pt x="7" y="409"/>
                        </a:cubicBezTo>
                        <a:cubicBezTo>
                          <a:pt x="0" y="424"/>
                          <a:pt x="7" y="439"/>
                          <a:pt x="7" y="454"/>
                        </a:cubicBezTo>
                        <a:cubicBezTo>
                          <a:pt x="7" y="469"/>
                          <a:pt x="7" y="484"/>
                          <a:pt x="7" y="499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0" name="Freeform 37">
                    <a:extLst>
                      <a:ext uri="{FF2B5EF4-FFF2-40B4-BE49-F238E27FC236}">
                        <a16:creationId xmlns="" xmlns:a16="http://schemas.microsoft.com/office/drawing/2014/main" id="{00000000-0008-0000-0E00-00003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662" y="1374"/>
                    <a:ext cx="315" cy="121"/>
                  </a:xfrm>
                  <a:custGeom>
                    <a:avLst/>
                    <a:gdLst>
                      <a:gd name="T0" fmla="*/ 0 w 315"/>
                      <a:gd name="T1" fmla="*/ 106 h 121"/>
                      <a:gd name="T2" fmla="*/ 80 w 315"/>
                      <a:gd name="T3" fmla="*/ 106 h 121"/>
                      <a:gd name="T4" fmla="*/ 171 w 315"/>
                      <a:gd name="T5" fmla="*/ 106 h 121"/>
                      <a:gd name="T6" fmla="*/ 216 w 315"/>
                      <a:gd name="T7" fmla="*/ 15 h 121"/>
                      <a:gd name="T8" fmla="*/ 261 w 315"/>
                      <a:gd name="T9" fmla="*/ 15 h 121"/>
                      <a:gd name="T10" fmla="*/ 307 w 315"/>
                      <a:gd name="T11" fmla="*/ 15 h 121"/>
                      <a:gd name="T12" fmla="*/ 307 w 315"/>
                      <a:gd name="T13" fmla="*/ 60 h 121"/>
                      <a:gd name="T14" fmla="*/ 307 w 315"/>
                      <a:gd name="T15" fmla="*/ 106 h 12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</a:cxnLst>
                    <a:rect l="0" t="0" r="r" b="b"/>
                    <a:pathLst>
                      <a:path w="315" h="121">
                        <a:moveTo>
                          <a:pt x="0" y="106"/>
                        </a:moveTo>
                        <a:cubicBezTo>
                          <a:pt x="13" y="106"/>
                          <a:pt x="52" y="106"/>
                          <a:pt x="80" y="106"/>
                        </a:cubicBezTo>
                        <a:cubicBezTo>
                          <a:pt x="108" y="106"/>
                          <a:pt x="148" y="121"/>
                          <a:pt x="171" y="106"/>
                        </a:cubicBezTo>
                        <a:cubicBezTo>
                          <a:pt x="194" y="91"/>
                          <a:pt x="201" y="30"/>
                          <a:pt x="216" y="15"/>
                        </a:cubicBezTo>
                        <a:cubicBezTo>
                          <a:pt x="231" y="0"/>
                          <a:pt x="246" y="15"/>
                          <a:pt x="261" y="15"/>
                        </a:cubicBezTo>
                        <a:cubicBezTo>
                          <a:pt x="276" y="15"/>
                          <a:pt x="299" y="8"/>
                          <a:pt x="307" y="15"/>
                        </a:cubicBezTo>
                        <a:cubicBezTo>
                          <a:pt x="315" y="22"/>
                          <a:pt x="307" y="45"/>
                          <a:pt x="307" y="60"/>
                        </a:cubicBezTo>
                        <a:cubicBezTo>
                          <a:pt x="307" y="75"/>
                          <a:pt x="307" y="90"/>
                          <a:pt x="307" y="10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1" name="Freeform 38">
                    <a:extLst>
                      <a:ext uri="{FF2B5EF4-FFF2-40B4-BE49-F238E27FC236}">
                        <a16:creationId xmlns="" xmlns:a16="http://schemas.microsoft.com/office/drawing/2014/main" id="{00000000-0008-0000-0E00-00003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4098" y="1026"/>
                    <a:ext cx="234" cy="279"/>
                  </a:xfrm>
                  <a:custGeom>
                    <a:avLst/>
                    <a:gdLst>
                      <a:gd name="T0" fmla="*/ 7 w 234"/>
                      <a:gd name="T1" fmla="*/ 0 h 279"/>
                      <a:gd name="T2" fmla="*/ 7 w 234"/>
                      <a:gd name="T3" fmla="*/ 45 h 279"/>
                      <a:gd name="T4" fmla="*/ 7 w 234"/>
                      <a:gd name="T5" fmla="*/ 91 h 279"/>
                      <a:gd name="T6" fmla="*/ 52 w 234"/>
                      <a:gd name="T7" fmla="*/ 91 h 279"/>
                      <a:gd name="T8" fmla="*/ 143 w 234"/>
                      <a:gd name="T9" fmla="*/ 136 h 279"/>
                      <a:gd name="T10" fmla="*/ 143 w 234"/>
                      <a:gd name="T11" fmla="*/ 181 h 279"/>
                      <a:gd name="T12" fmla="*/ 143 w 234"/>
                      <a:gd name="T13" fmla="*/ 227 h 279"/>
                      <a:gd name="T14" fmla="*/ 143 w 234"/>
                      <a:gd name="T15" fmla="*/ 272 h 279"/>
                      <a:gd name="T16" fmla="*/ 188 w 234"/>
                      <a:gd name="T17" fmla="*/ 272 h 279"/>
                      <a:gd name="T18" fmla="*/ 234 w 234"/>
                      <a:gd name="T19" fmla="*/ 272 h 27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</a:cxnLst>
                    <a:rect l="0" t="0" r="r" b="b"/>
                    <a:pathLst>
                      <a:path w="234" h="279">
                        <a:moveTo>
                          <a:pt x="7" y="0"/>
                        </a:moveTo>
                        <a:cubicBezTo>
                          <a:pt x="7" y="15"/>
                          <a:pt x="7" y="30"/>
                          <a:pt x="7" y="45"/>
                        </a:cubicBezTo>
                        <a:cubicBezTo>
                          <a:pt x="7" y="60"/>
                          <a:pt x="0" y="83"/>
                          <a:pt x="7" y="91"/>
                        </a:cubicBezTo>
                        <a:cubicBezTo>
                          <a:pt x="14" y="99"/>
                          <a:pt x="29" y="84"/>
                          <a:pt x="52" y="91"/>
                        </a:cubicBezTo>
                        <a:cubicBezTo>
                          <a:pt x="75" y="98"/>
                          <a:pt x="128" y="121"/>
                          <a:pt x="143" y="136"/>
                        </a:cubicBezTo>
                        <a:cubicBezTo>
                          <a:pt x="158" y="151"/>
                          <a:pt x="143" y="166"/>
                          <a:pt x="143" y="181"/>
                        </a:cubicBezTo>
                        <a:cubicBezTo>
                          <a:pt x="143" y="196"/>
                          <a:pt x="143" y="212"/>
                          <a:pt x="143" y="227"/>
                        </a:cubicBezTo>
                        <a:cubicBezTo>
                          <a:pt x="143" y="242"/>
                          <a:pt x="136" y="265"/>
                          <a:pt x="143" y="272"/>
                        </a:cubicBezTo>
                        <a:cubicBezTo>
                          <a:pt x="150" y="279"/>
                          <a:pt x="173" y="272"/>
                          <a:pt x="188" y="272"/>
                        </a:cubicBezTo>
                        <a:cubicBezTo>
                          <a:pt x="203" y="272"/>
                          <a:pt x="218" y="272"/>
                          <a:pt x="234" y="27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2" name="Freeform 39">
                    <a:extLst>
                      <a:ext uri="{FF2B5EF4-FFF2-40B4-BE49-F238E27FC236}">
                        <a16:creationId xmlns="" xmlns:a16="http://schemas.microsoft.com/office/drawing/2014/main" id="{00000000-0008-0000-0E00-00003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930" y="1102"/>
                    <a:ext cx="175" cy="286"/>
                  </a:xfrm>
                  <a:custGeom>
                    <a:avLst/>
                    <a:gdLst>
                      <a:gd name="T0" fmla="*/ 175 w 175"/>
                      <a:gd name="T1" fmla="*/ 15 h 286"/>
                      <a:gd name="T2" fmla="*/ 129 w 175"/>
                      <a:gd name="T3" fmla="*/ 15 h 286"/>
                      <a:gd name="T4" fmla="*/ 84 w 175"/>
                      <a:gd name="T5" fmla="*/ 105 h 286"/>
                      <a:gd name="T6" fmla="*/ 84 w 175"/>
                      <a:gd name="T7" fmla="*/ 151 h 286"/>
                      <a:gd name="T8" fmla="*/ 18 w 175"/>
                      <a:gd name="T9" fmla="*/ 186 h 286"/>
                      <a:gd name="T10" fmla="*/ 0 w 175"/>
                      <a:gd name="T11" fmla="*/ 286 h 28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175" h="286">
                        <a:moveTo>
                          <a:pt x="175" y="15"/>
                        </a:moveTo>
                        <a:cubicBezTo>
                          <a:pt x="159" y="7"/>
                          <a:pt x="144" y="0"/>
                          <a:pt x="129" y="15"/>
                        </a:cubicBezTo>
                        <a:cubicBezTo>
                          <a:pt x="114" y="30"/>
                          <a:pt x="91" y="82"/>
                          <a:pt x="84" y="105"/>
                        </a:cubicBezTo>
                        <a:cubicBezTo>
                          <a:pt x="77" y="128"/>
                          <a:pt x="95" y="138"/>
                          <a:pt x="84" y="151"/>
                        </a:cubicBezTo>
                        <a:cubicBezTo>
                          <a:pt x="73" y="164"/>
                          <a:pt x="32" y="164"/>
                          <a:pt x="18" y="186"/>
                        </a:cubicBezTo>
                        <a:cubicBezTo>
                          <a:pt x="4" y="208"/>
                          <a:pt x="4" y="265"/>
                          <a:pt x="0" y="28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3" name="Group 40">
                <a:extLst>
                  <a:ext uri="{FF2B5EF4-FFF2-40B4-BE49-F238E27FC236}">
                    <a16:creationId xmlns="" xmlns:a16="http://schemas.microsoft.com/office/drawing/2014/main" id="{00000000-0008-0000-0E00-000017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323" y="1084"/>
                <a:ext cx="2313" cy="1538"/>
                <a:chOff x="1323" y="1084"/>
                <a:chExt cx="2313" cy="1538"/>
              </a:xfrm>
              <a:grpFill/>
            </xdr:grpSpPr>
            <xdr:sp macro="" textlink="">
              <xdr:nvSpPr>
                <xdr:cNvPr id="42" name="Freeform 41">
                  <a:extLst>
                    <a:ext uri="{FF2B5EF4-FFF2-40B4-BE49-F238E27FC236}">
                      <a16:creationId xmlns="" xmlns:a16="http://schemas.microsoft.com/office/drawing/2014/main" id="{00000000-0008-0000-0E00-00002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323" y="1084"/>
                  <a:ext cx="2313" cy="1538"/>
                </a:xfrm>
                <a:custGeom>
                  <a:avLst/>
                  <a:gdLst>
                    <a:gd name="T0" fmla="*/ 156 w 2313"/>
                    <a:gd name="T1" fmla="*/ 140 h 1538"/>
                    <a:gd name="T2" fmla="*/ 196 w 2313"/>
                    <a:gd name="T3" fmla="*/ 169 h 1538"/>
                    <a:gd name="T4" fmla="*/ 287 w 2313"/>
                    <a:gd name="T5" fmla="*/ 123 h 1538"/>
                    <a:gd name="T6" fmla="*/ 332 w 2313"/>
                    <a:gd name="T7" fmla="*/ 260 h 1538"/>
                    <a:gd name="T8" fmla="*/ 423 w 2313"/>
                    <a:gd name="T9" fmla="*/ 305 h 1538"/>
                    <a:gd name="T10" fmla="*/ 332 w 2313"/>
                    <a:gd name="T11" fmla="*/ 396 h 1538"/>
                    <a:gd name="T12" fmla="*/ 196 w 2313"/>
                    <a:gd name="T13" fmla="*/ 486 h 1538"/>
                    <a:gd name="T14" fmla="*/ 242 w 2313"/>
                    <a:gd name="T15" fmla="*/ 577 h 1538"/>
                    <a:gd name="T16" fmla="*/ 196 w 2313"/>
                    <a:gd name="T17" fmla="*/ 804 h 1538"/>
                    <a:gd name="T18" fmla="*/ 151 w 2313"/>
                    <a:gd name="T19" fmla="*/ 849 h 1538"/>
                    <a:gd name="T20" fmla="*/ 196 w 2313"/>
                    <a:gd name="T21" fmla="*/ 940 h 1538"/>
                    <a:gd name="T22" fmla="*/ 151 w 2313"/>
                    <a:gd name="T23" fmla="*/ 1031 h 1538"/>
                    <a:gd name="T24" fmla="*/ 15 w 2313"/>
                    <a:gd name="T25" fmla="*/ 1031 h 1538"/>
                    <a:gd name="T26" fmla="*/ 60 w 2313"/>
                    <a:gd name="T27" fmla="*/ 1121 h 1538"/>
                    <a:gd name="T28" fmla="*/ 60 w 2313"/>
                    <a:gd name="T29" fmla="*/ 1167 h 1538"/>
                    <a:gd name="T30" fmla="*/ 196 w 2313"/>
                    <a:gd name="T31" fmla="*/ 1121 h 1538"/>
                    <a:gd name="T32" fmla="*/ 242 w 2313"/>
                    <a:gd name="T33" fmla="*/ 1167 h 1538"/>
                    <a:gd name="T34" fmla="*/ 242 w 2313"/>
                    <a:gd name="T35" fmla="*/ 1212 h 1538"/>
                    <a:gd name="T36" fmla="*/ 378 w 2313"/>
                    <a:gd name="T37" fmla="*/ 1257 h 1538"/>
                    <a:gd name="T38" fmla="*/ 559 w 2313"/>
                    <a:gd name="T39" fmla="*/ 1257 h 1538"/>
                    <a:gd name="T40" fmla="*/ 741 w 2313"/>
                    <a:gd name="T41" fmla="*/ 1167 h 1538"/>
                    <a:gd name="T42" fmla="*/ 786 w 2313"/>
                    <a:gd name="T43" fmla="*/ 1167 h 1538"/>
                    <a:gd name="T44" fmla="*/ 831 w 2313"/>
                    <a:gd name="T45" fmla="*/ 1212 h 1538"/>
                    <a:gd name="T46" fmla="*/ 786 w 2313"/>
                    <a:gd name="T47" fmla="*/ 1303 h 1538"/>
                    <a:gd name="T48" fmla="*/ 741 w 2313"/>
                    <a:gd name="T49" fmla="*/ 1394 h 1538"/>
                    <a:gd name="T50" fmla="*/ 877 w 2313"/>
                    <a:gd name="T51" fmla="*/ 1484 h 1538"/>
                    <a:gd name="T52" fmla="*/ 967 w 2313"/>
                    <a:gd name="T53" fmla="*/ 1530 h 1538"/>
                    <a:gd name="T54" fmla="*/ 1194 w 2313"/>
                    <a:gd name="T55" fmla="*/ 1530 h 1538"/>
                    <a:gd name="T56" fmla="*/ 1376 w 2313"/>
                    <a:gd name="T57" fmla="*/ 1530 h 1538"/>
                    <a:gd name="T58" fmla="*/ 1466 w 2313"/>
                    <a:gd name="T59" fmla="*/ 1484 h 1538"/>
                    <a:gd name="T60" fmla="*/ 1440 w 2313"/>
                    <a:gd name="T61" fmla="*/ 1382 h 1538"/>
                    <a:gd name="T62" fmla="*/ 1395 w 2313"/>
                    <a:gd name="T63" fmla="*/ 1334 h 1538"/>
                    <a:gd name="T64" fmla="*/ 1421 w 2313"/>
                    <a:gd name="T65" fmla="*/ 1212 h 1538"/>
                    <a:gd name="T66" fmla="*/ 1608 w 2313"/>
                    <a:gd name="T67" fmla="*/ 1187 h 1538"/>
                    <a:gd name="T68" fmla="*/ 1794 w 2313"/>
                    <a:gd name="T69" fmla="*/ 1106 h 1538"/>
                    <a:gd name="T70" fmla="*/ 1875 w 2313"/>
                    <a:gd name="T71" fmla="*/ 940 h 1538"/>
                    <a:gd name="T72" fmla="*/ 2011 w 2313"/>
                    <a:gd name="T73" fmla="*/ 940 h 1538"/>
                    <a:gd name="T74" fmla="*/ 2088 w 2313"/>
                    <a:gd name="T75" fmla="*/ 833 h 1538"/>
                    <a:gd name="T76" fmla="*/ 2147 w 2313"/>
                    <a:gd name="T77" fmla="*/ 668 h 1538"/>
                    <a:gd name="T78" fmla="*/ 2192 w 2313"/>
                    <a:gd name="T79" fmla="*/ 622 h 1538"/>
                    <a:gd name="T80" fmla="*/ 2237 w 2313"/>
                    <a:gd name="T81" fmla="*/ 668 h 1538"/>
                    <a:gd name="T82" fmla="*/ 2283 w 2313"/>
                    <a:gd name="T83" fmla="*/ 622 h 1538"/>
                    <a:gd name="T84" fmla="*/ 2283 w 2313"/>
                    <a:gd name="T85" fmla="*/ 532 h 1538"/>
                    <a:gd name="T86" fmla="*/ 2101 w 2313"/>
                    <a:gd name="T87" fmla="*/ 396 h 1538"/>
                    <a:gd name="T88" fmla="*/ 1965 w 2313"/>
                    <a:gd name="T89" fmla="*/ 486 h 1538"/>
                    <a:gd name="T90" fmla="*/ 1875 w 2313"/>
                    <a:gd name="T91" fmla="*/ 486 h 1538"/>
                    <a:gd name="T92" fmla="*/ 1738 w 2313"/>
                    <a:gd name="T93" fmla="*/ 532 h 1538"/>
                    <a:gd name="T94" fmla="*/ 1614 w 2313"/>
                    <a:gd name="T95" fmla="*/ 449 h 1538"/>
                    <a:gd name="T96" fmla="*/ 1611 w 2313"/>
                    <a:gd name="T97" fmla="*/ 371 h 1538"/>
                    <a:gd name="T98" fmla="*/ 1693 w 2313"/>
                    <a:gd name="T99" fmla="*/ 260 h 1538"/>
                    <a:gd name="T100" fmla="*/ 1662 w 2313"/>
                    <a:gd name="T101" fmla="*/ 152 h 1538"/>
                    <a:gd name="T102" fmla="*/ 1527 w 2313"/>
                    <a:gd name="T103" fmla="*/ 107 h 1538"/>
                    <a:gd name="T104" fmla="*/ 1428 w 2313"/>
                    <a:gd name="T105" fmla="*/ 152 h 1538"/>
                    <a:gd name="T106" fmla="*/ 1359 w 2313"/>
                    <a:gd name="T107" fmla="*/ 155 h 1538"/>
                    <a:gd name="T108" fmla="*/ 1200 w 2313"/>
                    <a:gd name="T109" fmla="*/ 281 h 1538"/>
                    <a:gd name="T110" fmla="*/ 1071 w 2313"/>
                    <a:gd name="T111" fmla="*/ 323 h 1538"/>
                    <a:gd name="T112" fmla="*/ 996 w 2313"/>
                    <a:gd name="T113" fmla="*/ 221 h 1538"/>
                    <a:gd name="T114" fmla="*/ 780 w 2313"/>
                    <a:gd name="T115" fmla="*/ 185 h 1538"/>
                    <a:gd name="T116" fmla="*/ 795 w 2313"/>
                    <a:gd name="T117" fmla="*/ 101 h 1538"/>
                    <a:gd name="T118" fmla="*/ 735 w 2313"/>
                    <a:gd name="T119" fmla="*/ 2 h 1538"/>
                    <a:gd name="T120" fmla="*/ 618 w 2313"/>
                    <a:gd name="T121" fmla="*/ 89 h 1538"/>
                    <a:gd name="T122" fmla="*/ 246 w 2313"/>
                    <a:gd name="T123" fmla="*/ 35 h 1538"/>
                    <a:gd name="T124" fmla="*/ 156 w 2313"/>
                    <a:gd name="T125" fmla="*/ 140 h 1538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  <a:cxn ang="0">
                      <a:pos x="T62" y="T63"/>
                    </a:cxn>
                    <a:cxn ang="0">
                      <a:pos x="T64" y="T65"/>
                    </a:cxn>
                    <a:cxn ang="0">
                      <a:pos x="T66" y="T67"/>
                    </a:cxn>
                    <a:cxn ang="0">
                      <a:pos x="T68" y="T69"/>
                    </a:cxn>
                    <a:cxn ang="0">
                      <a:pos x="T70" y="T71"/>
                    </a:cxn>
                    <a:cxn ang="0">
                      <a:pos x="T72" y="T73"/>
                    </a:cxn>
                    <a:cxn ang="0">
                      <a:pos x="T74" y="T75"/>
                    </a:cxn>
                    <a:cxn ang="0">
                      <a:pos x="T76" y="T77"/>
                    </a:cxn>
                    <a:cxn ang="0">
                      <a:pos x="T78" y="T79"/>
                    </a:cxn>
                    <a:cxn ang="0">
                      <a:pos x="T80" y="T81"/>
                    </a:cxn>
                    <a:cxn ang="0">
                      <a:pos x="T82" y="T83"/>
                    </a:cxn>
                    <a:cxn ang="0">
                      <a:pos x="T84" y="T85"/>
                    </a:cxn>
                    <a:cxn ang="0">
                      <a:pos x="T86" y="T87"/>
                    </a:cxn>
                    <a:cxn ang="0">
                      <a:pos x="T88" y="T89"/>
                    </a:cxn>
                    <a:cxn ang="0">
                      <a:pos x="T90" y="T91"/>
                    </a:cxn>
                    <a:cxn ang="0">
                      <a:pos x="T92" y="T93"/>
                    </a:cxn>
                    <a:cxn ang="0">
                      <a:pos x="T94" y="T95"/>
                    </a:cxn>
                    <a:cxn ang="0">
                      <a:pos x="T96" y="T97"/>
                    </a:cxn>
                    <a:cxn ang="0">
                      <a:pos x="T98" y="T99"/>
                    </a:cxn>
                    <a:cxn ang="0">
                      <a:pos x="T100" y="T101"/>
                    </a:cxn>
                    <a:cxn ang="0">
                      <a:pos x="T102" y="T103"/>
                    </a:cxn>
                    <a:cxn ang="0">
                      <a:pos x="T104" y="T105"/>
                    </a:cxn>
                    <a:cxn ang="0">
                      <a:pos x="T106" y="T107"/>
                    </a:cxn>
                    <a:cxn ang="0">
                      <a:pos x="T108" y="T109"/>
                    </a:cxn>
                    <a:cxn ang="0">
                      <a:pos x="T110" y="T111"/>
                    </a:cxn>
                    <a:cxn ang="0">
                      <a:pos x="T112" y="T113"/>
                    </a:cxn>
                    <a:cxn ang="0">
                      <a:pos x="T114" y="T115"/>
                    </a:cxn>
                    <a:cxn ang="0">
                      <a:pos x="T116" y="T117"/>
                    </a:cxn>
                    <a:cxn ang="0">
                      <a:pos x="T118" y="T119"/>
                    </a:cxn>
                    <a:cxn ang="0">
                      <a:pos x="T120" y="T121"/>
                    </a:cxn>
                    <a:cxn ang="0">
                      <a:pos x="T122" y="T123"/>
                    </a:cxn>
                    <a:cxn ang="0">
                      <a:pos x="T124" y="T125"/>
                    </a:cxn>
                  </a:cxnLst>
                  <a:rect l="0" t="0" r="r" b="b"/>
                  <a:pathLst>
                    <a:path w="2313" h="1538">
                      <a:moveTo>
                        <a:pt x="156" y="140"/>
                      </a:moveTo>
                      <a:cubicBezTo>
                        <a:pt x="148" y="163"/>
                        <a:pt x="174" y="172"/>
                        <a:pt x="196" y="169"/>
                      </a:cubicBezTo>
                      <a:cubicBezTo>
                        <a:pt x="218" y="166"/>
                        <a:pt x="264" y="108"/>
                        <a:pt x="287" y="123"/>
                      </a:cubicBezTo>
                      <a:cubicBezTo>
                        <a:pt x="310" y="138"/>
                        <a:pt x="309" y="230"/>
                        <a:pt x="332" y="260"/>
                      </a:cubicBezTo>
                      <a:cubicBezTo>
                        <a:pt x="355" y="290"/>
                        <a:pt x="423" y="282"/>
                        <a:pt x="423" y="305"/>
                      </a:cubicBezTo>
                      <a:cubicBezTo>
                        <a:pt x="423" y="328"/>
                        <a:pt x="370" y="366"/>
                        <a:pt x="332" y="396"/>
                      </a:cubicBezTo>
                      <a:cubicBezTo>
                        <a:pt x="294" y="426"/>
                        <a:pt x="211" y="456"/>
                        <a:pt x="196" y="486"/>
                      </a:cubicBezTo>
                      <a:cubicBezTo>
                        <a:pt x="181" y="516"/>
                        <a:pt x="242" y="524"/>
                        <a:pt x="242" y="577"/>
                      </a:cubicBezTo>
                      <a:cubicBezTo>
                        <a:pt x="242" y="630"/>
                        <a:pt x="211" y="759"/>
                        <a:pt x="196" y="804"/>
                      </a:cubicBezTo>
                      <a:cubicBezTo>
                        <a:pt x="181" y="849"/>
                        <a:pt x="151" y="826"/>
                        <a:pt x="151" y="849"/>
                      </a:cubicBezTo>
                      <a:cubicBezTo>
                        <a:pt x="151" y="872"/>
                        <a:pt x="196" y="910"/>
                        <a:pt x="196" y="940"/>
                      </a:cubicBezTo>
                      <a:cubicBezTo>
                        <a:pt x="196" y="970"/>
                        <a:pt x="181" y="1016"/>
                        <a:pt x="151" y="1031"/>
                      </a:cubicBezTo>
                      <a:cubicBezTo>
                        <a:pt x="121" y="1046"/>
                        <a:pt x="30" y="1016"/>
                        <a:pt x="15" y="1031"/>
                      </a:cubicBezTo>
                      <a:cubicBezTo>
                        <a:pt x="0" y="1046"/>
                        <a:pt x="53" y="1098"/>
                        <a:pt x="60" y="1121"/>
                      </a:cubicBezTo>
                      <a:cubicBezTo>
                        <a:pt x="67" y="1144"/>
                        <a:pt x="37" y="1167"/>
                        <a:pt x="60" y="1167"/>
                      </a:cubicBezTo>
                      <a:cubicBezTo>
                        <a:pt x="83" y="1167"/>
                        <a:pt x="166" y="1121"/>
                        <a:pt x="196" y="1121"/>
                      </a:cubicBezTo>
                      <a:cubicBezTo>
                        <a:pt x="226" y="1121"/>
                        <a:pt x="234" y="1152"/>
                        <a:pt x="242" y="1167"/>
                      </a:cubicBezTo>
                      <a:cubicBezTo>
                        <a:pt x="250" y="1182"/>
                        <a:pt x="219" y="1197"/>
                        <a:pt x="242" y="1212"/>
                      </a:cubicBezTo>
                      <a:cubicBezTo>
                        <a:pt x="265" y="1227"/>
                        <a:pt x="325" y="1250"/>
                        <a:pt x="378" y="1257"/>
                      </a:cubicBezTo>
                      <a:cubicBezTo>
                        <a:pt x="431" y="1264"/>
                        <a:pt x="499" y="1272"/>
                        <a:pt x="559" y="1257"/>
                      </a:cubicBezTo>
                      <a:cubicBezTo>
                        <a:pt x="619" y="1242"/>
                        <a:pt x="703" y="1182"/>
                        <a:pt x="741" y="1167"/>
                      </a:cubicBezTo>
                      <a:cubicBezTo>
                        <a:pt x="779" y="1152"/>
                        <a:pt x="771" y="1160"/>
                        <a:pt x="786" y="1167"/>
                      </a:cubicBezTo>
                      <a:cubicBezTo>
                        <a:pt x="801" y="1174"/>
                        <a:pt x="831" y="1189"/>
                        <a:pt x="831" y="1212"/>
                      </a:cubicBezTo>
                      <a:cubicBezTo>
                        <a:pt x="831" y="1235"/>
                        <a:pt x="801" y="1273"/>
                        <a:pt x="786" y="1303"/>
                      </a:cubicBezTo>
                      <a:cubicBezTo>
                        <a:pt x="771" y="1333"/>
                        <a:pt x="726" y="1364"/>
                        <a:pt x="741" y="1394"/>
                      </a:cubicBezTo>
                      <a:cubicBezTo>
                        <a:pt x="756" y="1424"/>
                        <a:pt x="840" y="1461"/>
                        <a:pt x="877" y="1484"/>
                      </a:cubicBezTo>
                      <a:cubicBezTo>
                        <a:pt x="914" y="1507"/>
                        <a:pt x="914" y="1522"/>
                        <a:pt x="967" y="1530"/>
                      </a:cubicBezTo>
                      <a:cubicBezTo>
                        <a:pt x="1020" y="1538"/>
                        <a:pt x="1126" y="1530"/>
                        <a:pt x="1194" y="1530"/>
                      </a:cubicBezTo>
                      <a:cubicBezTo>
                        <a:pt x="1262" y="1530"/>
                        <a:pt x="1331" y="1538"/>
                        <a:pt x="1376" y="1530"/>
                      </a:cubicBezTo>
                      <a:cubicBezTo>
                        <a:pt x="1421" y="1522"/>
                        <a:pt x="1455" y="1509"/>
                        <a:pt x="1466" y="1484"/>
                      </a:cubicBezTo>
                      <a:cubicBezTo>
                        <a:pt x="1477" y="1459"/>
                        <a:pt x="1452" y="1407"/>
                        <a:pt x="1440" y="1382"/>
                      </a:cubicBezTo>
                      <a:cubicBezTo>
                        <a:pt x="1428" y="1357"/>
                        <a:pt x="1398" y="1362"/>
                        <a:pt x="1395" y="1334"/>
                      </a:cubicBezTo>
                      <a:cubicBezTo>
                        <a:pt x="1392" y="1306"/>
                        <a:pt x="1386" y="1236"/>
                        <a:pt x="1421" y="1212"/>
                      </a:cubicBezTo>
                      <a:cubicBezTo>
                        <a:pt x="1456" y="1188"/>
                        <a:pt x="1546" y="1205"/>
                        <a:pt x="1608" y="1187"/>
                      </a:cubicBezTo>
                      <a:cubicBezTo>
                        <a:pt x="1670" y="1169"/>
                        <a:pt x="1749" y="1147"/>
                        <a:pt x="1794" y="1106"/>
                      </a:cubicBezTo>
                      <a:cubicBezTo>
                        <a:pt x="1839" y="1065"/>
                        <a:pt x="1839" y="968"/>
                        <a:pt x="1875" y="940"/>
                      </a:cubicBezTo>
                      <a:cubicBezTo>
                        <a:pt x="1911" y="912"/>
                        <a:pt x="1975" y="958"/>
                        <a:pt x="2011" y="940"/>
                      </a:cubicBezTo>
                      <a:cubicBezTo>
                        <a:pt x="2047" y="922"/>
                        <a:pt x="2065" y="878"/>
                        <a:pt x="2088" y="833"/>
                      </a:cubicBezTo>
                      <a:cubicBezTo>
                        <a:pt x="2111" y="788"/>
                        <a:pt x="2130" y="703"/>
                        <a:pt x="2147" y="668"/>
                      </a:cubicBezTo>
                      <a:cubicBezTo>
                        <a:pt x="2164" y="633"/>
                        <a:pt x="2177" y="622"/>
                        <a:pt x="2192" y="622"/>
                      </a:cubicBezTo>
                      <a:cubicBezTo>
                        <a:pt x="2207" y="622"/>
                        <a:pt x="2222" y="668"/>
                        <a:pt x="2237" y="668"/>
                      </a:cubicBezTo>
                      <a:cubicBezTo>
                        <a:pt x="2252" y="668"/>
                        <a:pt x="2275" y="645"/>
                        <a:pt x="2283" y="622"/>
                      </a:cubicBezTo>
                      <a:cubicBezTo>
                        <a:pt x="2291" y="599"/>
                        <a:pt x="2313" y="569"/>
                        <a:pt x="2283" y="532"/>
                      </a:cubicBezTo>
                      <a:cubicBezTo>
                        <a:pt x="2253" y="495"/>
                        <a:pt x="2154" y="404"/>
                        <a:pt x="2101" y="396"/>
                      </a:cubicBezTo>
                      <a:cubicBezTo>
                        <a:pt x="2048" y="388"/>
                        <a:pt x="2003" y="471"/>
                        <a:pt x="1965" y="486"/>
                      </a:cubicBezTo>
                      <a:cubicBezTo>
                        <a:pt x="1927" y="501"/>
                        <a:pt x="1913" y="478"/>
                        <a:pt x="1875" y="486"/>
                      </a:cubicBezTo>
                      <a:cubicBezTo>
                        <a:pt x="1837" y="494"/>
                        <a:pt x="1781" y="538"/>
                        <a:pt x="1738" y="532"/>
                      </a:cubicBezTo>
                      <a:cubicBezTo>
                        <a:pt x="1695" y="526"/>
                        <a:pt x="1635" y="476"/>
                        <a:pt x="1614" y="449"/>
                      </a:cubicBezTo>
                      <a:cubicBezTo>
                        <a:pt x="1593" y="422"/>
                        <a:pt x="1598" y="402"/>
                        <a:pt x="1611" y="371"/>
                      </a:cubicBezTo>
                      <a:cubicBezTo>
                        <a:pt x="1624" y="340"/>
                        <a:pt x="1685" y="296"/>
                        <a:pt x="1693" y="260"/>
                      </a:cubicBezTo>
                      <a:cubicBezTo>
                        <a:pt x="1701" y="224"/>
                        <a:pt x="1690" y="177"/>
                        <a:pt x="1662" y="152"/>
                      </a:cubicBezTo>
                      <a:cubicBezTo>
                        <a:pt x="1634" y="127"/>
                        <a:pt x="1566" y="107"/>
                        <a:pt x="1527" y="107"/>
                      </a:cubicBezTo>
                      <a:cubicBezTo>
                        <a:pt x="1488" y="107"/>
                        <a:pt x="1456" y="144"/>
                        <a:pt x="1428" y="152"/>
                      </a:cubicBezTo>
                      <a:cubicBezTo>
                        <a:pt x="1400" y="160"/>
                        <a:pt x="1397" y="134"/>
                        <a:pt x="1359" y="155"/>
                      </a:cubicBezTo>
                      <a:cubicBezTo>
                        <a:pt x="1321" y="176"/>
                        <a:pt x="1248" y="253"/>
                        <a:pt x="1200" y="281"/>
                      </a:cubicBezTo>
                      <a:cubicBezTo>
                        <a:pt x="1152" y="309"/>
                        <a:pt x="1105" y="333"/>
                        <a:pt x="1071" y="323"/>
                      </a:cubicBezTo>
                      <a:cubicBezTo>
                        <a:pt x="1037" y="313"/>
                        <a:pt x="1044" y="244"/>
                        <a:pt x="996" y="221"/>
                      </a:cubicBezTo>
                      <a:cubicBezTo>
                        <a:pt x="948" y="198"/>
                        <a:pt x="813" y="205"/>
                        <a:pt x="780" y="185"/>
                      </a:cubicBezTo>
                      <a:cubicBezTo>
                        <a:pt x="747" y="165"/>
                        <a:pt x="802" y="131"/>
                        <a:pt x="795" y="101"/>
                      </a:cubicBezTo>
                      <a:cubicBezTo>
                        <a:pt x="788" y="71"/>
                        <a:pt x="764" y="4"/>
                        <a:pt x="735" y="2"/>
                      </a:cubicBezTo>
                      <a:cubicBezTo>
                        <a:pt x="706" y="0"/>
                        <a:pt x="699" y="84"/>
                        <a:pt x="618" y="89"/>
                      </a:cubicBezTo>
                      <a:cubicBezTo>
                        <a:pt x="537" y="94"/>
                        <a:pt x="323" y="26"/>
                        <a:pt x="246" y="35"/>
                      </a:cubicBezTo>
                      <a:cubicBezTo>
                        <a:pt x="169" y="44"/>
                        <a:pt x="175" y="118"/>
                        <a:pt x="156" y="140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43" name="Group 42">
                  <a:extLst>
                    <a:ext uri="{FF2B5EF4-FFF2-40B4-BE49-F238E27FC236}">
                      <a16:creationId xmlns="" xmlns:a16="http://schemas.microsoft.com/office/drawing/2014/main" id="{00000000-0008-0000-0E00-00002B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26" y="1162"/>
                  <a:ext cx="1672" cy="1141"/>
                  <a:chOff x="1526" y="1162"/>
                  <a:chExt cx="1672" cy="1141"/>
                </a:xfrm>
                <a:grpFill/>
              </xdr:grpSpPr>
              <xdr:sp macro="" textlink="">
                <xdr:nvSpPr>
                  <xdr:cNvPr id="44" name="Freeform 43">
                    <a:extLst>
                      <a:ext uri="{FF2B5EF4-FFF2-40B4-BE49-F238E27FC236}">
                        <a16:creationId xmlns="" xmlns:a16="http://schemas.microsoft.com/office/drawing/2014/main" id="{00000000-0008-0000-0E00-00002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26" y="1797"/>
                    <a:ext cx="583" cy="454"/>
                  </a:xfrm>
                  <a:custGeom>
                    <a:avLst/>
                    <a:gdLst>
                      <a:gd name="T0" fmla="*/ 0 w 583"/>
                      <a:gd name="T1" fmla="*/ 57 h 454"/>
                      <a:gd name="T2" fmla="*/ 39 w 583"/>
                      <a:gd name="T3" fmla="*/ 91 h 454"/>
                      <a:gd name="T4" fmla="*/ 84 w 583"/>
                      <a:gd name="T5" fmla="*/ 91 h 454"/>
                      <a:gd name="T6" fmla="*/ 129 w 583"/>
                      <a:gd name="T7" fmla="*/ 45 h 454"/>
                      <a:gd name="T8" fmla="*/ 220 w 583"/>
                      <a:gd name="T9" fmla="*/ 0 h 454"/>
                      <a:gd name="T10" fmla="*/ 265 w 583"/>
                      <a:gd name="T11" fmla="*/ 45 h 454"/>
                      <a:gd name="T12" fmla="*/ 265 w 583"/>
                      <a:gd name="T13" fmla="*/ 91 h 454"/>
                      <a:gd name="T14" fmla="*/ 326 w 583"/>
                      <a:gd name="T15" fmla="*/ 71 h 454"/>
                      <a:gd name="T16" fmla="*/ 368 w 583"/>
                      <a:gd name="T17" fmla="*/ 109 h 454"/>
                      <a:gd name="T18" fmla="*/ 460 w 583"/>
                      <a:gd name="T19" fmla="*/ 105 h 454"/>
                      <a:gd name="T20" fmla="*/ 447 w 583"/>
                      <a:gd name="T21" fmla="*/ 227 h 454"/>
                      <a:gd name="T22" fmla="*/ 492 w 583"/>
                      <a:gd name="T23" fmla="*/ 318 h 454"/>
                      <a:gd name="T24" fmla="*/ 538 w 583"/>
                      <a:gd name="T25" fmla="*/ 408 h 454"/>
                      <a:gd name="T26" fmla="*/ 583 w 583"/>
                      <a:gd name="T27" fmla="*/ 454 h 45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583" h="454">
                        <a:moveTo>
                          <a:pt x="0" y="57"/>
                        </a:moveTo>
                        <a:cubicBezTo>
                          <a:pt x="7" y="63"/>
                          <a:pt x="25" y="85"/>
                          <a:pt x="39" y="91"/>
                        </a:cubicBezTo>
                        <a:cubicBezTo>
                          <a:pt x="53" y="97"/>
                          <a:pt x="69" y="99"/>
                          <a:pt x="84" y="91"/>
                        </a:cubicBezTo>
                        <a:cubicBezTo>
                          <a:pt x="99" y="83"/>
                          <a:pt x="106" y="60"/>
                          <a:pt x="129" y="45"/>
                        </a:cubicBezTo>
                        <a:cubicBezTo>
                          <a:pt x="152" y="30"/>
                          <a:pt x="197" y="0"/>
                          <a:pt x="220" y="0"/>
                        </a:cubicBezTo>
                        <a:cubicBezTo>
                          <a:pt x="243" y="0"/>
                          <a:pt x="258" y="30"/>
                          <a:pt x="265" y="45"/>
                        </a:cubicBezTo>
                        <a:cubicBezTo>
                          <a:pt x="272" y="60"/>
                          <a:pt x="255" y="87"/>
                          <a:pt x="265" y="91"/>
                        </a:cubicBezTo>
                        <a:cubicBezTo>
                          <a:pt x="275" y="95"/>
                          <a:pt x="309" y="68"/>
                          <a:pt x="326" y="71"/>
                        </a:cubicBezTo>
                        <a:cubicBezTo>
                          <a:pt x="343" y="74"/>
                          <a:pt x="346" y="103"/>
                          <a:pt x="368" y="109"/>
                        </a:cubicBezTo>
                        <a:cubicBezTo>
                          <a:pt x="390" y="115"/>
                          <a:pt x="447" y="85"/>
                          <a:pt x="460" y="105"/>
                        </a:cubicBezTo>
                        <a:cubicBezTo>
                          <a:pt x="473" y="125"/>
                          <a:pt x="442" y="192"/>
                          <a:pt x="447" y="227"/>
                        </a:cubicBezTo>
                        <a:cubicBezTo>
                          <a:pt x="452" y="262"/>
                          <a:pt x="477" y="288"/>
                          <a:pt x="492" y="318"/>
                        </a:cubicBezTo>
                        <a:cubicBezTo>
                          <a:pt x="507" y="348"/>
                          <a:pt x="523" y="385"/>
                          <a:pt x="538" y="408"/>
                        </a:cubicBezTo>
                        <a:cubicBezTo>
                          <a:pt x="553" y="431"/>
                          <a:pt x="568" y="442"/>
                          <a:pt x="583" y="454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5" name="Freeform 44">
                    <a:extLst>
                      <a:ext uri="{FF2B5EF4-FFF2-40B4-BE49-F238E27FC236}">
                        <a16:creationId xmlns="" xmlns:a16="http://schemas.microsoft.com/office/drawing/2014/main" id="{00000000-0008-0000-0E00-00002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46" y="2160"/>
                    <a:ext cx="605" cy="143"/>
                  </a:xfrm>
                  <a:custGeom>
                    <a:avLst/>
                    <a:gdLst>
                      <a:gd name="T0" fmla="*/ 8 w 605"/>
                      <a:gd name="T1" fmla="*/ 91 h 143"/>
                      <a:gd name="T2" fmla="*/ 8 w 605"/>
                      <a:gd name="T3" fmla="*/ 45 h 143"/>
                      <a:gd name="T4" fmla="*/ 54 w 605"/>
                      <a:gd name="T5" fmla="*/ 0 h 143"/>
                      <a:gd name="T6" fmla="*/ 144 w 605"/>
                      <a:gd name="T7" fmla="*/ 45 h 143"/>
                      <a:gd name="T8" fmla="*/ 190 w 605"/>
                      <a:gd name="T9" fmla="*/ 45 h 143"/>
                      <a:gd name="T10" fmla="*/ 190 w 605"/>
                      <a:gd name="T11" fmla="*/ 91 h 143"/>
                      <a:gd name="T12" fmla="*/ 235 w 605"/>
                      <a:gd name="T13" fmla="*/ 91 h 143"/>
                      <a:gd name="T14" fmla="*/ 280 w 605"/>
                      <a:gd name="T15" fmla="*/ 136 h 143"/>
                      <a:gd name="T16" fmla="*/ 371 w 605"/>
                      <a:gd name="T17" fmla="*/ 136 h 143"/>
                      <a:gd name="T18" fmla="*/ 416 w 605"/>
                      <a:gd name="T19" fmla="*/ 91 h 143"/>
                      <a:gd name="T20" fmla="*/ 507 w 605"/>
                      <a:gd name="T21" fmla="*/ 45 h 143"/>
                      <a:gd name="T22" fmla="*/ 553 w 605"/>
                      <a:gd name="T23" fmla="*/ 91 h 143"/>
                      <a:gd name="T24" fmla="*/ 598 w 605"/>
                      <a:gd name="T25" fmla="*/ 91 h 143"/>
                      <a:gd name="T26" fmla="*/ 598 w 605"/>
                      <a:gd name="T27" fmla="*/ 136 h 14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605" h="143">
                        <a:moveTo>
                          <a:pt x="8" y="91"/>
                        </a:moveTo>
                        <a:cubicBezTo>
                          <a:pt x="4" y="75"/>
                          <a:pt x="0" y="60"/>
                          <a:pt x="8" y="45"/>
                        </a:cubicBezTo>
                        <a:cubicBezTo>
                          <a:pt x="16" y="30"/>
                          <a:pt x="31" y="0"/>
                          <a:pt x="54" y="0"/>
                        </a:cubicBezTo>
                        <a:cubicBezTo>
                          <a:pt x="77" y="0"/>
                          <a:pt x="121" y="38"/>
                          <a:pt x="144" y="45"/>
                        </a:cubicBezTo>
                        <a:cubicBezTo>
                          <a:pt x="167" y="52"/>
                          <a:pt x="182" y="37"/>
                          <a:pt x="190" y="45"/>
                        </a:cubicBezTo>
                        <a:cubicBezTo>
                          <a:pt x="198" y="53"/>
                          <a:pt x="183" y="83"/>
                          <a:pt x="190" y="91"/>
                        </a:cubicBezTo>
                        <a:cubicBezTo>
                          <a:pt x="197" y="99"/>
                          <a:pt x="220" y="84"/>
                          <a:pt x="235" y="91"/>
                        </a:cubicBezTo>
                        <a:cubicBezTo>
                          <a:pt x="250" y="98"/>
                          <a:pt x="257" y="129"/>
                          <a:pt x="280" y="136"/>
                        </a:cubicBezTo>
                        <a:cubicBezTo>
                          <a:pt x="303" y="143"/>
                          <a:pt x="348" y="143"/>
                          <a:pt x="371" y="136"/>
                        </a:cubicBezTo>
                        <a:cubicBezTo>
                          <a:pt x="394" y="129"/>
                          <a:pt x="393" y="106"/>
                          <a:pt x="416" y="91"/>
                        </a:cubicBezTo>
                        <a:cubicBezTo>
                          <a:pt x="439" y="76"/>
                          <a:pt x="484" y="45"/>
                          <a:pt x="507" y="45"/>
                        </a:cubicBezTo>
                        <a:cubicBezTo>
                          <a:pt x="530" y="45"/>
                          <a:pt x="538" y="83"/>
                          <a:pt x="553" y="91"/>
                        </a:cubicBezTo>
                        <a:cubicBezTo>
                          <a:pt x="568" y="99"/>
                          <a:pt x="591" y="84"/>
                          <a:pt x="598" y="91"/>
                        </a:cubicBezTo>
                        <a:cubicBezTo>
                          <a:pt x="605" y="98"/>
                          <a:pt x="601" y="117"/>
                          <a:pt x="598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6" name="Freeform 45">
                    <a:extLst>
                      <a:ext uri="{FF2B5EF4-FFF2-40B4-BE49-F238E27FC236}">
                        <a16:creationId xmlns="" xmlns:a16="http://schemas.microsoft.com/office/drawing/2014/main" id="{00000000-0008-0000-0E00-00002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54" y="1562"/>
                    <a:ext cx="483" cy="469"/>
                  </a:xfrm>
                  <a:custGeom>
                    <a:avLst/>
                    <a:gdLst>
                      <a:gd name="T0" fmla="*/ 0 w 483"/>
                      <a:gd name="T1" fmla="*/ 306 h 469"/>
                      <a:gd name="T2" fmla="*/ 28 w 483"/>
                      <a:gd name="T3" fmla="*/ 280 h 469"/>
                      <a:gd name="T4" fmla="*/ 73 w 483"/>
                      <a:gd name="T5" fmla="*/ 280 h 469"/>
                      <a:gd name="T6" fmla="*/ 119 w 483"/>
                      <a:gd name="T7" fmla="*/ 144 h 469"/>
                      <a:gd name="T8" fmla="*/ 164 w 483"/>
                      <a:gd name="T9" fmla="*/ 144 h 469"/>
                      <a:gd name="T10" fmla="*/ 210 w 483"/>
                      <a:gd name="T11" fmla="*/ 54 h 469"/>
                      <a:gd name="T12" fmla="*/ 210 w 483"/>
                      <a:gd name="T13" fmla="*/ 8 h 469"/>
                      <a:gd name="T14" fmla="*/ 255 w 483"/>
                      <a:gd name="T15" fmla="*/ 8 h 469"/>
                      <a:gd name="T16" fmla="*/ 328 w 483"/>
                      <a:gd name="T17" fmla="*/ 20 h 469"/>
                      <a:gd name="T18" fmla="*/ 346 w 483"/>
                      <a:gd name="T19" fmla="*/ 54 h 469"/>
                      <a:gd name="T20" fmla="*/ 346 w 483"/>
                      <a:gd name="T21" fmla="*/ 99 h 469"/>
                      <a:gd name="T22" fmla="*/ 402 w 483"/>
                      <a:gd name="T23" fmla="*/ 158 h 469"/>
                      <a:gd name="T24" fmla="*/ 414 w 483"/>
                      <a:gd name="T25" fmla="*/ 188 h 469"/>
                      <a:gd name="T26" fmla="*/ 482 w 483"/>
                      <a:gd name="T27" fmla="*/ 190 h 469"/>
                      <a:gd name="T28" fmla="*/ 422 w 483"/>
                      <a:gd name="T29" fmla="*/ 242 h 469"/>
                      <a:gd name="T30" fmla="*/ 391 w 483"/>
                      <a:gd name="T31" fmla="*/ 326 h 469"/>
                      <a:gd name="T32" fmla="*/ 346 w 483"/>
                      <a:gd name="T33" fmla="*/ 371 h 469"/>
                      <a:gd name="T34" fmla="*/ 300 w 483"/>
                      <a:gd name="T35" fmla="*/ 326 h 469"/>
                      <a:gd name="T36" fmla="*/ 210 w 483"/>
                      <a:gd name="T37" fmla="*/ 417 h 469"/>
                      <a:gd name="T38" fmla="*/ 164 w 483"/>
                      <a:gd name="T39" fmla="*/ 462 h 469"/>
                      <a:gd name="T40" fmla="*/ 119 w 483"/>
                      <a:gd name="T41" fmla="*/ 462 h 46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  <a:cxn ang="0">
                        <a:pos x="T28" y="T29"/>
                      </a:cxn>
                      <a:cxn ang="0">
                        <a:pos x="T30" y="T31"/>
                      </a:cxn>
                      <a:cxn ang="0">
                        <a:pos x="T32" y="T33"/>
                      </a:cxn>
                      <a:cxn ang="0">
                        <a:pos x="T34" y="T35"/>
                      </a:cxn>
                      <a:cxn ang="0">
                        <a:pos x="T36" y="T37"/>
                      </a:cxn>
                      <a:cxn ang="0">
                        <a:pos x="T38" y="T39"/>
                      </a:cxn>
                      <a:cxn ang="0">
                        <a:pos x="T40" y="T41"/>
                      </a:cxn>
                    </a:cxnLst>
                    <a:rect l="0" t="0" r="r" b="b"/>
                    <a:pathLst>
                      <a:path w="483" h="469">
                        <a:moveTo>
                          <a:pt x="0" y="306"/>
                        </a:moveTo>
                        <a:cubicBezTo>
                          <a:pt x="5" y="302"/>
                          <a:pt x="16" y="284"/>
                          <a:pt x="28" y="280"/>
                        </a:cubicBezTo>
                        <a:cubicBezTo>
                          <a:pt x="40" y="276"/>
                          <a:pt x="58" y="303"/>
                          <a:pt x="73" y="280"/>
                        </a:cubicBezTo>
                        <a:cubicBezTo>
                          <a:pt x="88" y="257"/>
                          <a:pt x="104" y="167"/>
                          <a:pt x="119" y="144"/>
                        </a:cubicBezTo>
                        <a:cubicBezTo>
                          <a:pt x="134" y="121"/>
                          <a:pt x="149" y="159"/>
                          <a:pt x="164" y="144"/>
                        </a:cubicBezTo>
                        <a:cubicBezTo>
                          <a:pt x="179" y="129"/>
                          <a:pt x="202" y="77"/>
                          <a:pt x="210" y="54"/>
                        </a:cubicBezTo>
                        <a:cubicBezTo>
                          <a:pt x="218" y="31"/>
                          <a:pt x="203" y="16"/>
                          <a:pt x="210" y="8"/>
                        </a:cubicBezTo>
                        <a:cubicBezTo>
                          <a:pt x="217" y="0"/>
                          <a:pt x="235" y="6"/>
                          <a:pt x="255" y="8"/>
                        </a:cubicBezTo>
                        <a:cubicBezTo>
                          <a:pt x="275" y="10"/>
                          <a:pt x="313" y="12"/>
                          <a:pt x="328" y="20"/>
                        </a:cubicBezTo>
                        <a:cubicBezTo>
                          <a:pt x="343" y="28"/>
                          <a:pt x="343" y="41"/>
                          <a:pt x="346" y="54"/>
                        </a:cubicBezTo>
                        <a:cubicBezTo>
                          <a:pt x="349" y="67"/>
                          <a:pt x="337" y="82"/>
                          <a:pt x="346" y="99"/>
                        </a:cubicBezTo>
                        <a:cubicBezTo>
                          <a:pt x="355" y="116"/>
                          <a:pt x="391" y="143"/>
                          <a:pt x="402" y="158"/>
                        </a:cubicBezTo>
                        <a:cubicBezTo>
                          <a:pt x="413" y="173"/>
                          <a:pt x="401" y="183"/>
                          <a:pt x="414" y="188"/>
                        </a:cubicBezTo>
                        <a:cubicBezTo>
                          <a:pt x="427" y="193"/>
                          <a:pt x="481" y="181"/>
                          <a:pt x="482" y="190"/>
                        </a:cubicBezTo>
                        <a:cubicBezTo>
                          <a:pt x="483" y="199"/>
                          <a:pt x="437" y="219"/>
                          <a:pt x="422" y="242"/>
                        </a:cubicBezTo>
                        <a:cubicBezTo>
                          <a:pt x="407" y="265"/>
                          <a:pt x="404" y="305"/>
                          <a:pt x="391" y="326"/>
                        </a:cubicBezTo>
                        <a:cubicBezTo>
                          <a:pt x="378" y="347"/>
                          <a:pt x="361" y="371"/>
                          <a:pt x="346" y="371"/>
                        </a:cubicBezTo>
                        <a:cubicBezTo>
                          <a:pt x="331" y="371"/>
                          <a:pt x="323" y="318"/>
                          <a:pt x="300" y="326"/>
                        </a:cubicBezTo>
                        <a:cubicBezTo>
                          <a:pt x="277" y="334"/>
                          <a:pt x="233" y="394"/>
                          <a:pt x="210" y="417"/>
                        </a:cubicBezTo>
                        <a:cubicBezTo>
                          <a:pt x="187" y="440"/>
                          <a:pt x="179" y="455"/>
                          <a:pt x="164" y="462"/>
                        </a:cubicBezTo>
                        <a:cubicBezTo>
                          <a:pt x="149" y="469"/>
                          <a:pt x="134" y="465"/>
                          <a:pt x="119" y="46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7" name="Freeform 46">
                    <a:extLst>
                      <a:ext uri="{FF2B5EF4-FFF2-40B4-BE49-F238E27FC236}">
                        <a16:creationId xmlns="" xmlns:a16="http://schemas.microsoft.com/office/drawing/2014/main" id="{00000000-0008-0000-0E00-00002F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200" y="1562"/>
                    <a:ext cx="453" cy="469"/>
                  </a:xfrm>
                  <a:custGeom>
                    <a:avLst/>
                    <a:gdLst>
                      <a:gd name="T0" fmla="*/ 136 w 453"/>
                      <a:gd name="T1" fmla="*/ 190 h 469"/>
                      <a:gd name="T2" fmla="*/ 136 w 453"/>
                      <a:gd name="T3" fmla="*/ 144 h 469"/>
                      <a:gd name="T4" fmla="*/ 181 w 453"/>
                      <a:gd name="T5" fmla="*/ 144 h 469"/>
                      <a:gd name="T6" fmla="*/ 226 w 453"/>
                      <a:gd name="T7" fmla="*/ 54 h 469"/>
                      <a:gd name="T8" fmla="*/ 272 w 453"/>
                      <a:gd name="T9" fmla="*/ 8 h 469"/>
                      <a:gd name="T10" fmla="*/ 317 w 453"/>
                      <a:gd name="T11" fmla="*/ 8 h 469"/>
                      <a:gd name="T12" fmla="*/ 362 w 453"/>
                      <a:gd name="T13" fmla="*/ 54 h 469"/>
                      <a:gd name="T14" fmla="*/ 317 w 453"/>
                      <a:gd name="T15" fmla="*/ 99 h 469"/>
                      <a:gd name="T16" fmla="*/ 317 w 453"/>
                      <a:gd name="T17" fmla="*/ 144 h 469"/>
                      <a:gd name="T18" fmla="*/ 362 w 453"/>
                      <a:gd name="T19" fmla="*/ 190 h 469"/>
                      <a:gd name="T20" fmla="*/ 408 w 453"/>
                      <a:gd name="T21" fmla="*/ 235 h 469"/>
                      <a:gd name="T22" fmla="*/ 453 w 453"/>
                      <a:gd name="T23" fmla="*/ 326 h 469"/>
                      <a:gd name="T24" fmla="*/ 408 w 453"/>
                      <a:gd name="T25" fmla="*/ 326 h 469"/>
                      <a:gd name="T26" fmla="*/ 453 w 453"/>
                      <a:gd name="T27" fmla="*/ 417 h 469"/>
                      <a:gd name="T28" fmla="*/ 408 w 453"/>
                      <a:gd name="T29" fmla="*/ 462 h 469"/>
                      <a:gd name="T30" fmla="*/ 317 w 453"/>
                      <a:gd name="T31" fmla="*/ 462 h 469"/>
                      <a:gd name="T32" fmla="*/ 272 w 453"/>
                      <a:gd name="T33" fmla="*/ 417 h 469"/>
                      <a:gd name="T34" fmla="*/ 136 w 453"/>
                      <a:gd name="T35" fmla="*/ 417 h 469"/>
                      <a:gd name="T36" fmla="*/ 45 w 453"/>
                      <a:gd name="T37" fmla="*/ 417 h 469"/>
                      <a:gd name="T38" fmla="*/ 0 w 453"/>
                      <a:gd name="T39" fmla="*/ 371 h 46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  <a:cxn ang="0">
                        <a:pos x="T28" y="T29"/>
                      </a:cxn>
                      <a:cxn ang="0">
                        <a:pos x="T30" y="T31"/>
                      </a:cxn>
                      <a:cxn ang="0">
                        <a:pos x="T32" y="T33"/>
                      </a:cxn>
                      <a:cxn ang="0">
                        <a:pos x="T34" y="T35"/>
                      </a:cxn>
                      <a:cxn ang="0">
                        <a:pos x="T36" y="T37"/>
                      </a:cxn>
                      <a:cxn ang="0">
                        <a:pos x="T38" y="T39"/>
                      </a:cxn>
                    </a:cxnLst>
                    <a:rect l="0" t="0" r="r" b="b"/>
                    <a:pathLst>
                      <a:path w="453" h="469">
                        <a:moveTo>
                          <a:pt x="136" y="190"/>
                        </a:moveTo>
                        <a:cubicBezTo>
                          <a:pt x="132" y="171"/>
                          <a:pt x="129" y="152"/>
                          <a:pt x="136" y="144"/>
                        </a:cubicBezTo>
                        <a:cubicBezTo>
                          <a:pt x="143" y="136"/>
                          <a:pt x="166" y="159"/>
                          <a:pt x="181" y="144"/>
                        </a:cubicBezTo>
                        <a:cubicBezTo>
                          <a:pt x="196" y="129"/>
                          <a:pt x="211" y="77"/>
                          <a:pt x="226" y="54"/>
                        </a:cubicBezTo>
                        <a:cubicBezTo>
                          <a:pt x="241" y="31"/>
                          <a:pt x="257" y="16"/>
                          <a:pt x="272" y="8"/>
                        </a:cubicBezTo>
                        <a:cubicBezTo>
                          <a:pt x="287" y="0"/>
                          <a:pt x="302" y="0"/>
                          <a:pt x="317" y="8"/>
                        </a:cubicBezTo>
                        <a:cubicBezTo>
                          <a:pt x="332" y="16"/>
                          <a:pt x="362" y="39"/>
                          <a:pt x="362" y="54"/>
                        </a:cubicBezTo>
                        <a:cubicBezTo>
                          <a:pt x="362" y="69"/>
                          <a:pt x="324" y="84"/>
                          <a:pt x="317" y="99"/>
                        </a:cubicBezTo>
                        <a:cubicBezTo>
                          <a:pt x="310" y="114"/>
                          <a:pt x="310" y="129"/>
                          <a:pt x="317" y="144"/>
                        </a:cubicBezTo>
                        <a:cubicBezTo>
                          <a:pt x="324" y="159"/>
                          <a:pt x="347" y="175"/>
                          <a:pt x="362" y="190"/>
                        </a:cubicBezTo>
                        <a:cubicBezTo>
                          <a:pt x="377" y="205"/>
                          <a:pt x="393" y="212"/>
                          <a:pt x="408" y="235"/>
                        </a:cubicBezTo>
                        <a:cubicBezTo>
                          <a:pt x="423" y="258"/>
                          <a:pt x="453" y="311"/>
                          <a:pt x="453" y="326"/>
                        </a:cubicBezTo>
                        <a:cubicBezTo>
                          <a:pt x="453" y="341"/>
                          <a:pt x="408" y="311"/>
                          <a:pt x="408" y="326"/>
                        </a:cubicBezTo>
                        <a:cubicBezTo>
                          <a:pt x="408" y="341"/>
                          <a:pt x="453" y="394"/>
                          <a:pt x="453" y="417"/>
                        </a:cubicBezTo>
                        <a:cubicBezTo>
                          <a:pt x="453" y="440"/>
                          <a:pt x="431" y="455"/>
                          <a:pt x="408" y="462"/>
                        </a:cubicBezTo>
                        <a:cubicBezTo>
                          <a:pt x="385" y="469"/>
                          <a:pt x="340" y="469"/>
                          <a:pt x="317" y="462"/>
                        </a:cubicBezTo>
                        <a:cubicBezTo>
                          <a:pt x="294" y="455"/>
                          <a:pt x="302" y="424"/>
                          <a:pt x="272" y="417"/>
                        </a:cubicBezTo>
                        <a:cubicBezTo>
                          <a:pt x="242" y="410"/>
                          <a:pt x="174" y="417"/>
                          <a:pt x="136" y="417"/>
                        </a:cubicBezTo>
                        <a:cubicBezTo>
                          <a:pt x="98" y="417"/>
                          <a:pt x="68" y="425"/>
                          <a:pt x="45" y="417"/>
                        </a:cubicBezTo>
                        <a:cubicBezTo>
                          <a:pt x="22" y="409"/>
                          <a:pt x="11" y="390"/>
                          <a:pt x="0" y="371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8" name="Freeform 47">
                    <a:extLst>
                      <a:ext uri="{FF2B5EF4-FFF2-40B4-BE49-F238E27FC236}">
                        <a16:creationId xmlns="" xmlns:a16="http://schemas.microsoft.com/office/drawing/2014/main" id="{00000000-0008-0000-0E00-000030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08" y="2017"/>
                    <a:ext cx="99" cy="195"/>
                  </a:xfrm>
                  <a:custGeom>
                    <a:avLst/>
                    <a:gdLst>
                      <a:gd name="T0" fmla="*/ 45 w 99"/>
                      <a:gd name="T1" fmla="*/ 188 h 195"/>
                      <a:gd name="T2" fmla="*/ 91 w 99"/>
                      <a:gd name="T3" fmla="*/ 188 h 195"/>
                      <a:gd name="T4" fmla="*/ 91 w 99"/>
                      <a:gd name="T5" fmla="*/ 143 h 195"/>
                      <a:gd name="T6" fmla="*/ 45 w 99"/>
                      <a:gd name="T7" fmla="*/ 52 h 195"/>
                      <a:gd name="T8" fmla="*/ 45 w 99"/>
                      <a:gd name="T9" fmla="*/ 7 h 195"/>
                      <a:gd name="T10" fmla="*/ 0 w 99"/>
                      <a:gd name="T11" fmla="*/ 7 h 195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99" h="195">
                        <a:moveTo>
                          <a:pt x="45" y="188"/>
                        </a:moveTo>
                        <a:cubicBezTo>
                          <a:pt x="64" y="191"/>
                          <a:pt x="83" y="195"/>
                          <a:pt x="91" y="188"/>
                        </a:cubicBezTo>
                        <a:cubicBezTo>
                          <a:pt x="99" y="181"/>
                          <a:pt x="99" y="166"/>
                          <a:pt x="91" y="143"/>
                        </a:cubicBezTo>
                        <a:cubicBezTo>
                          <a:pt x="83" y="120"/>
                          <a:pt x="53" y="75"/>
                          <a:pt x="45" y="52"/>
                        </a:cubicBezTo>
                        <a:cubicBezTo>
                          <a:pt x="37" y="29"/>
                          <a:pt x="52" y="14"/>
                          <a:pt x="45" y="7"/>
                        </a:cubicBezTo>
                        <a:cubicBezTo>
                          <a:pt x="38" y="0"/>
                          <a:pt x="19" y="3"/>
                          <a:pt x="0" y="7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9" name="Freeform 48">
                    <a:extLst>
                      <a:ext uri="{FF2B5EF4-FFF2-40B4-BE49-F238E27FC236}">
                        <a16:creationId xmlns="" xmlns:a16="http://schemas.microsoft.com/office/drawing/2014/main" id="{00000000-0008-0000-0E00-00003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53" y="1737"/>
                    <a:ext cx="545" cy="287"/>
                  </a:xfrm>
                  <a:custGeom>
                    <a:avLst/>
                    <a:gdLst>
                      <a:gd name="T0" fmla="*/ 0 w 545"/>
                      <a:gd name="T1" fmla="*/ 151 h 287"/>
                      <a:gd name="T2" fmla="*/ 46 w 545"/>
                      <a:gd name="T3" fmla="*/ 196 h 287"/>
                      <a:gd name="T4" fmla="*/ 91 w 545"/>
                      <a:gd name="T5" fmla="*/ 196 h 287"/>
                      <a:gd name="T6" fmla="*/ 91 w 545"/>
                      <a:gd name="T7" fmla="*/ 105 h 287"/>
                      <a:gd name="T8" fmla="*/ 182 w 545"/>
                      <a:gd name="T9" fmla="*/ 105 h 287"/>
                      <a:gd name="T10" fmla="*/ 182 w 545"/>
                      <a:gd name="T11" fmla="*/ 60 h 287"/>
                      <a:gd name="T12" fmla="*/ 272 w 545"/>
                      <a:gd name="T13" fmla="*/ 15 h 287"/>
                      <a:gd name="T14" fmla="*/ 318 w 545"/>
                      <a:gd name="T15" fmla="*/ 15 h 287"/>
                      <a:gd name="T16" fmla="*/ 363 w 545"/>
                      <a:gd name="T17" fmla="*/ 105 h 287"/>
                      <a:gd name="T18" fmla="*/ 408 w 545"/>
                      <a:gd name="T19" fmla="*/ 151 h 287"/>
                      <a:gd name="T20" fmla="*/ 454 w 545"/>
                      <a:gd name="T21" fmla="*/ 196 h 287"/>
                      <a:gd name="T22" fmla="*/ 454 w 545"/>
                      <a:gd name="T23" fmla="*/ 242 h 287"/>
                      <a:gd name="T24" fmla="*/ 499 w 545"/>
                      <a:gd name="T25" fmla="*/ 242 h 287"/>
                      <a:gd name="T26" fmla="*/ 545 w 545"/>
                      <a:gd name="T27" fmla="*/ 287 h 287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545" h="287">
                        <a:moveTo>
                          <a:pt x="0" y="151"/>
                        </a:moveTo>
                        <a:cubicBezTo>
                          <a:pt x="15" y="170"/>
                          <a:pt x="31" y="189"/>
                          <a:pt x="46" y="196"/>
                        </a:cubicBezTo>
                        <a:cubicBezTo>
                          <a:pt x="61" y="203"/>
                          <a:pt x="84" y="211"/>
                          <a:pt x="91" y="196"/>
                        </a:cubicBezTo>
                        <a:cubicBezTo>
                          <a:pt x="98" y="181"/>
                          <a:pt x="76" y="120"/>
                          <a:pt x="91" y="105"/>
                        </a:cubicBezTo>
                        <a:cubicBezTo>
                          <a:pt x="106" y="90"/>
                          <a:pt x="167" y="112"/>
                          <a:pt x="182" y="105"/>
                        </a:cubicBezTo>
                        <a:cubicBezTo>
                          <a:pt x="197" y="98"/>
                          <a:pt x="167" y="75"/>
                          <a:pt x="182" y="60"/>
                        </a:cubicBezTo>
                        <a:cubicBezTo>
                          <a:pt x="197" y="45"/>
                          <a:pt x="249" y="22"/>
                          <a:pt x="272" y="15"/>
                        </a:cubicBezTo>
                        <a:cubicBezTo>
                          <a:pt x="295" y="8"/>
                          <a:pt x="303" y="0"/>
                          <a:pt x="318" y="15"/>
                        </a:cubicBezTo>
                        <a:cubicBezTo>
                          <a:pt x="333" y="30"/>
                          <a:pt x="348" y="82"/>
                          <a:pt x="363" y="105"/>
                        </a:cubicBezTo>
                        <a:cubicBezTo>
                          <a:pt x="378" y="128"/>
                          <a:pt x="393" y="136"/>
                          <a:pt x="408" y="151"/>
                        </a:cubicBezTo>
                        <a:cubicBezTo>
                          <a:pt x="423" y="166"/>
                          <a:pt x="446" y="181"/>
                          <a:pt x="454" y="196"/>
                        </a:cubicBezTo>
                        <a:cubicBezTo>
                          <a:pt x="462" y="211"/>
                          <a:pt x="447" y="234"/>
                          <a:pt x="454" y="242"/>
                        </a:cubicBezTo>
                        <a:cubicBezTo>
                          <a:pt x="461" y="250"/>
                          <a:pt x="484" y="235"/>
                          <a:pt x="499" y="242"/>
                        </a:cubicBezTo>
                        <a:cubicBezTo>
                          <a:pt x="514" y="249"/>
                          <a:pt x="529" y="268"/>
                          <a:pt x="545" y="287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0" name="Freeform 49">
                    <a:extLst>
                      <a:ext uri="{FF2B5EF4-FFF2-40B4-BE49-F238E27FC236}">
                        <a16:creationId xmlns="" xmlns:a16="http://schemas.microsoft.com/office/drawing/2014/main" id="{00000000-0008-0000-0E00-00003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016" y="1616"/>
                    <a:ext cx="99" cy="233"/>
                  </a:xfrm>
                  <a:custGeom>
                    <a:avLst/>
                    <a:gdLst>
                      <a:gd name="T0" fmla="*/ 45 w 99"/>
                      <a:gd name="T1" fmla="*/ 0 h 233"/>
                      <a:gd name="T2" fmla="*/ 91 w 99"/>
                      <a:gd name="T3" fmla="*/ 90 h 233"/>
                      <a:gd name="T4" fmla="*/ 91 w 99"/>
                      <a:gd name="T5" fmla="*/ 136 h 233"/>
                      <a:gd name="T6" fmla="*/ 91 w 99"/>
                      <a:gd name="T7" fmla="*/ 181 h 233"/>
                      <a:gd name="T8" fmla="*/ 45 w 99"/>
                      <a:gd name="T9" fmla="*/ 226 h 233"/>
                      <a:gd name="T10" fmla="*/ 0 w 99"/>
                      <a:gd name="T11" fmla="*/ 226 h 23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99" h="233">
                        <a:moveTo>
                          <a:pt x="45" y="0"/>
                        </a:moveTo>
                        <a:cubicBezTo>
                          <a:pt x="64" y="33"/>
                          <a:pt x="83" y="67"/>
                          <a:pt x="91" y="90"/>
                        </a:cubicBezTo>
                        <a:cubicBezTo>
                          <a:pt x="99" y="113"/>
                          <a:pt x="91" y="121"/>
                          <a:pt x="91" y="136"/>
                        </a:cubicBezTo>
                        <a:cubicBezTo>
                          <a:pt x="91" y="151"/>
                          <a:pt x="99" y="166"/>
                          <a:pt x="91" y="181"/>
                        </a:cubicBezTo>
                        <a:cubicBezTo>
                          <a:pt x="83" y="196"/>
                          <a:pt x="60" y="219"/>
                          <a:pt x="45" y="226"/>
                        </a:cubicBezTo>
                        <a:cubicBezTo>
                          <a:pt x="30" y="233"/>
                          <a:pt x="15" y="229"/>
                          <a:pt x="0" y="22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1" name="Freeform 50">
                    <a:extLst>
                      <a:ext uri="{FF2B5EF4-FFF2-40B4-BE49-F238E27FC236}">
                        <a16:creationId xmlns="" xmlns:a16="http://schemas.microsoft.com/office/drawing/2014/main" id="{00000000-0008-0000-0E00-000033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517" y="1518"/>
                    <a:ext cx="454" cy="59"/>
                  </a:xfrm>
                  <a:custGeom>
                    <a:avLst/>
                    <a:gdLst>
                      <a:gd name="T0" fmla="*/ 0 w 454"/>
                      <a:gd name="T1" fmla="*/ 52 h 59"/>
                      <a:gd name="T2" fmla="*/ 45 w 454"/>
                      <a:gd name="T3" fmla="*/ 7 h 59"/>
                      <a:gd name="T4" fmla="*/ 136 w 454"/>
                      <a:gd name="T5" fmla="*/ 7 h 59"/>
                      <a:gd name="T6" fmla="*/ 227 w 454"/>
                      <a:gd name="T7" fmla="*/ 7 h 59"/>
                      <a:gd name="T8" fmla="*/ 318 w 454"/>
                      <a:gd name="T9" fmla="*/ 52 h 59"/>
                      <a:gd name="T10" fmla="*/ 408 w 454"/>
                      <a:gd name="T11" fmla="*/ 52 h 59"/>
                      <a:gd name="T12" fmla="*/ 454 w 454"/>
                      <a:gd name="T13" fmla="*/ 52 h 5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454" h="59">
                        <a:moveTo>
                          <a:pt x="0" y="52"/>
                        </a:moveTo>
                        <a:cubicBezTo>
                          <a:pt x="11" y="33"/>
                          <a:pt x="22" y="14"/>
                          <a:pt x="45" y="7"/>
                        </a:cubicBezTo>
                        <a:cubicBezTo>
                          <a:pt x="68" y="0"/>
                          <a:pt x="106" y="7"/>
                          <a:pt x="136" y="7"/>
                        </a:cubicBezTo>
                        <a:cubicBezTo>
                          <a:pt x="166" y="7"/>
                          <a:pt x="197" y="0"/>
                          <a:pt x="227" y="7"/>
                        </a:cubicBezTo>
                        <a:cubicBezTo>
                          <a:pt x="257" y="14"/>
                          <a:pt x="288" y="45"/>
                          <a:pt x="318" y="52"/>
                        </a:cubicBezTo>
                        <a:cubicBezTo>
                          <a:pt x="348" y="59"/>
                          <a:pt x="385" y="52"/>
                          <a:pt x="408" y="52"/>
                        </a:cubicBezTo>
                        <a:cubicBezTo>
                          <a:pt x="431" y="52"/>
                          <a:pt x="442" y="52"/>
                          <a:pt x="454" y="5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2" name="Freeform 51">
                    <a:extLst>
                      <a:ext uri="{FF2B5EF4-FFF2-40B4-BE49-F238E27FC236}">
                        <a16:creationId xmlns="" xmlns:a16="http://schemas.microsoft.com/office/drawing/2014/main" id="{00000000-0008-0000-0E00-000034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504" y="1372"/>
                    <a:ext cx="94" cy="150"/>
                  </a:xfrm>
                  <a:custGeom>
                    <a:avLst/>
                    <a:gdLst>
                      <a:gd name="T0" fmla="*/ 0 w 94"/>
                      <a:gd name="T1" fmla="*/ 0 h 150"/>
                      <a:gd name="T2" fmla="*/ 58 w 94"/>
                      <a:gd name="T3" fmla="*/ 62 h 150"/>
                      <a:gd name="T4" fmla="*/ 58 w 94"/>
                      <a:gd name="T5" fmla="*/ 108 h 150"/>
                      <a:gd name="T6" fmla="*/ 94 w 94"/>
                      <a:gd name="T7" fmla="*/ 150 h 15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</a:cxnLst>
                    <a:rect l="0" t="0" r="r" b="b"/>
                    <a:pathLst>
                      <a:path w="94" h="150">
                        <a:moveTo>
                          <a:pt x="0" y="0"/>
                        </a:moveTo>
                        <a:cubicBezTo>
                          <a:pt x="9" y="10"/>
                          <a:pt x="48" y="44"/>
                          <a:pt x="58" y="62"/>
                        </a:cubicBezTo>
                        <a:cubicBezTo>
                          <a:pt x="68" y="80"/>
                          <a:pt x="52" y="93"/>
                          <a:pt x="58" y="108"/>
                        </a:cubicBezTo>
                        <a:cubicBezTo>
                          <a:pt x="64" y="123"/>
                          <a:pt x="87" y="141"/>
                          <a:pt x="94" y="15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3" name="Freeform 52">
                    <a:extLst>
                      <a:ext uri="{FF2B5EF4-FFF2-40B4-BE49-F238E27FC236}">
                        <a16:creationId xmlns="" xmlns:a16="http://schemas.microsoft.com/office/drawing/2014/main" id="{00000000-0008-0000-0E00-000035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064" y="1404"/>
                    <a:ext cx="322" cy="166"/>
                  </a:xfrm>
                  <a:custGeom>
                    <a:avLst/>
                    <a:gdLst>
                      <a:gd name="T0" fmla="*/ 322 w 322"/>
                      <a:gd name="T1" fmla="*/ 0 h 166"/>
                      <a:gd name="T2" fmla="*/ 272 w 322"/>
                      <a:gd name="T3" fmla="*/ 30 h 166"/>
                      <a:gd name="T4" fmla="*/ 181 w 322"/>
                      <a:gd name="T5" fmla="*/ 30 h 166"/>
                      <a:gd name="T6" fmla="*/ 136 w 322"/>
                      <a:gd name="T7" fmla="*/ 76 h 166"/>
                      <a:gd name="T8" fmla="*/ 90 w 322"/>
                      <a:gd name="T9" fmla="*/ 76 h 166"/>
                      <a:gd name="T10" fmla="*/ 40 w 322"/>
                      <a:gd name="T11" fmla="*/ 144 h 166"/>
                      <a:gd name="T12" fmla="*/ 0 w 322"/>
                      <a:gd name="T13" fmla="*/ 166 h 16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322" h="166">
                        <a:moveTo>
                          <a:pt x="322" y="0"/>
                        </a:moveTo>
                        <a:cubicBezTo>
                          <a:pt x="314" y="5"/>
                          <a:pt x="295" y="25"/>
                          <a:pt x="272" y="30"/>
                        </a:cubicBezTo>
                        <a:cubicBezTo>
                          <a:pt x="249" y="35"/>
                          <a:pt x="204" y="22"/>
                          <a:pt x="181" y="30"/>
                        </a:cubicBezTo>
                        <a:cubicBezTo>
                          <a:pt x="158" y="38"/>
                          <a:pt x="151" y="68"/>
                          <a:pt x="136" y="76"/>
                        </a:cubicBezTo>
                        <a:cubicBezTo>
                          <a:pt x="121" y="84"/>
                          <a:pt x="106" y="65"/>
                          <a:pt x="90" y="76"/>
                        </a:cubicBezTo>
                        <a:cubicBezTo>
                          <a:pt x="74" y="87"/>
                          <a:pt x="55" y="129"/>
                          <a:pt x="40" y="144"/>
                        </a:cubicBezTo>
                        <a:cubicBezTo>
                          <a:pt x="25" y="159"/>
                          <a:pt x="8" y="162"/>
                          <a:pt x="0" y="16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4" name="Freeform 53">
                    <a:extLst>
                      <a:ext uri="{FF2B5EF4-FFF2-40B4-BE49-F238E27FC236}">
                        <a16:creationId xmlns="" xmlns:a16="http://schemas.microsoft.com/office/drawing/2014/main" id="{00000000-0008-0000-0E00-000036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927" y="1162"/>
                    <a:ext cx="137" cy="408"/>
                  </a:xfrm>
                  <a:custGeom>
                    <a:avLst/>
                    <a:gdLst>
                      <a:gd name="T0" fmla="*/ 0 w 137"/>
                      <a:gd name="T1" fmla="*/ 0 h 408"/>
                      <a:gd name="T2" fmla="*/ 46 w 137"/>
                      <a:gd name="T3" fmla="*/ 45 h 408"/>
                      <a:gd name="T4" fmla="*/ 91 w 137"/>
                      <a:gd name="T5" fmla="*/ 91 h 408"/>
                      <a:gd name="T6" fmla="*/ 46 w 137"/>
                      <a:gd name="T7" fmla="*/ 136 h 408"/>
                      <a:gd name="T8" fmla="*/ 91 w 137"/>
                      <a:gd name="T9" fmla="*/ 182 h 408"/>
                      <a:gd name="T10" fmla="*/ 91 w 137"/>
                      <a:gd name="T11" fmla="*/ 272 h 408"/>
                      <a:gd name="T12" fmla="*/ 46 w 137"/>
                      <a:gd name="T13" fmla="*/ 272 h 408"/>
                      <a:gd name="T14" fmla="*/ 91 w 137"/>
                      <a:gd name="T15" fmla="*/ 363 h 408"/>
                      <a:gd name="T16" fmla="*/ 137 w 137"/>
                      <a:gd name="T17" fmla="*/ 408 h 40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37" h="408">
                        <a:moveTo>
                          <a:pt x="0" y="0"/>
                        </a:moveTo>
                        <a:cubicBezTo>
                          <a:pt x="15" y="15"/>
                          <a:pt x="31" y="30"/>
                          <a:pt x="46" y="45"/>
                        </a:cubicBezTo>
                        <a:cubicBezTo>
                          <a:pt x="61" y="60"/>
                          <a:pt x="91" y="76"/>
                          <a:pt x="91" y="91"/>
                        </a:cubicBezTo>
                        <a:cubicBezTo>
                          <a:pt x="91" y="106"/>
                          <a:pt x="46" y="121"/>
                          <a:pt x="46" y="136"/>
                        </a:cubicBezTo>
                        <a:cubicBezTo>
                          <a:pt x="46" y="151"/>
                          <a:pt x="84" y="159"/>
                          <a:pt x="91" y="182"/>
                        </a:cubicBezTo>
                        <a:cubicBezTo>
                          <a:pt x="98" y="205"/>
                          <a:pt x="98" y="257"/>
                          <a:pt x="91" y="272"/>
                        </a:cubicBezTo>
                        <a:cubicBezTo>
                          <a:pt x="84" y="287"/>
                          <a:pt x="46" y="257"/>
                          <a:pt x="46" y="272"/>
                        </a:cubicBezTo>
                        <a:cubicBezTo>
                          <a:pt x="46" y="287"/>
                          <a:pt x="76" y="340"/>
                          <a:pt x="91" y="363"/>
                        </a:cubicBezTo>
                        <a:cubicBezTo>
                          <a:pt x="106" y="386"/>
                          <a:pt x="121" y="397"/>
                          <a:pt x="137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4" name="Group 54">
                <a:extLst>
                  <a:ext uri="{FF2B5EF4-FFF2-40B4-BE49-F238E27FC236}">
                    <a16:creationId xmlns="" xmlns:a16="http://schemas.microsoft.com/office/drawing/2014/main" id="{00000000-0008-0000-0E00-000018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700" y="1702"/>
                <a:ext cx="1002" cy="1327"/>
                <a:chOff x="2700" y="1702"/>
                <a:chExt cx="1002" cy="1327"/>
              </a:xfrm>
              <a:grpFill/>
            </xdr:grpSpPr>
            <xdr:sp macro="" textlink="">
              <xdr:nvSpPr>
                <xdr:cNvPr id="36" name="Freeform 55">
                  <a:extLst>
                    <a:ext uri="{FF2B5EF4-FFF2-40B4-BE49-F238E27FC236}">
                      <a16:creationId xmlns="" xmlns:a16="http://schemas.microsoft.com/office/drawing/2014/main" id="{00000000-0008-0000-0E00-000024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700" y="1702"/>
                  <a:ext cx="1002" cy="1327"/>
                </a:xfrm>
                <a:custGeom>
                  <a:avLst/>
                  <a:gdLst>
                    <a:gd name="T0" fmla="*/ 942 w 1002"/>
                    <a:gd name="T1" fmla="*/ 26 h 1327"/>
                    <a:gd name="T2" fmla="*/ 906 w 1002"/>
                    <a:gd name="T3" fmla="*/ 4 h 1327"/>
                    <a:gd name="T4" fmla="*/ 860 w 1002"/>
                    <a:gd name="T5" fmla="*/ 50 h 1327"/>
                    <a:gd name="T6" fmla="*/ 815 w 1002"/>
                    <a:gd name="T7" fmla="*/ 4 h 1327"/>
                    <a:gd name="T8" fmla="*/ 770 w 1002"/>
                    <a:gd name="T9" fmla="*/ 50 h 1327"/>
                    <a:gd name="T10" fmla="*/ 724 w 1002"/>
                    <a:gd name="T11" fmla="*/ 186 h 1327"/>
                    <a:gd name="T12" fmla="*/ 679 w 1002"/>
                    <a:gd name="T13" fmla="*/ 277 h 1327"/>
                    <a:gd name="T14" fmla="*/ 634 w 1002"/>
                    <a:gd name="T15" fmla="*/ 322 h 1327"/>
                    <a:gd name="T16" fmla="*/ 498 w 1002"/>
                    <a:gd name="T17" fmla="*/ 322 h 1327"/>
                    <a:gd name="T18" fmla="*/ 452 w 1002"/>
                    <a:gd name="T19" fmla="*/ 413 h 1327"/>
                    <a:gd name="T20" fmla="*/ 407 w 1002"/>
                    <a:gd name="T21" fmla="*/ 503 h 1327"/>
                    <a:gd name="T22" fmla="*/ 282 w 1002"/>
                    <a:gd name="T23" fmla="*/ 563 h 1327"/>
                    <a:gd name="T24" fmla="*/ 44 w 1002"/>
                    <a:gd name="T25" fmla="*/ 594 h 1327"/>
                    <a:gd name="T26" fmla="*/ 18 w 1002"/>
                    <a:gd name="T27" fmla="*/ 710 h 1327"/>
                    <a:gd name="T28" fmla="*/ 75 w 1002"/>
                    <a:gd name="T29" fmla="*/ 797 h 1327"/>
                    <a:gd name="T30" fmla="*/ 84 w 1002"/>
                    <a:gd name="T31" fmla="*/ 893 h 1327"/>
                    <a:gd name="T32" fmla="*/ 135 w 1002"/>
                    <a:gd name="T33" fmla="*/ 1048 h 1327"/>
                    <a:gd name="T34" fmla="*/ 271 w 1002"/>
                    <a:gd name="T35" fmla="*/ 1138 h 1327"/>
                    <a:gd name="T36" fmla="*/ 271 w 1002"/>
                    <a:gd name="T37" fmla="*/ 1229 h 1327"/>
                    <a:gd name="T38" fmla="*/ 407 w 1002"/>
                    <a:gd name="T39" fmla="*/ 1320 h 1327"/>
                    <a:gd name="T40" fmla="*/ 498 w 1002"/>
                    <a:gd name="T41" fmla="*/ 1274 h 1327"/>
                    <a:gd name="T42" fmla="*/ 679 w 1002"/>
                    <a:gd name="T43" fmla="*/ 1229 h 1327"/>
                    <a:gd name="T44" fmla="*/ 679 w 1002"/>
                    <a:gd name="T45" fmla="*/ 1048 h 1327"/>
                    <a:gd name="T46" fmla="*/ 770 w 1002"/>
                    <a:gd name="T47" fmla="*/ 912 h 1327"/>
                    <a:gd name="T48" fmla="*/ 951 w 1002"/>
                    <a:gd name="T49" fmla="*/ 776 h 1327"/>
                    <a:gd name="T50" fmla="*/ 815 w 1002"/>
                    <a:gd name="T51" fmla="*/ 685 h 1327"/>
                    <a:gd name="T52" fmla="*/ 770 w 1002"/>
                    <a:gd name="T53" fmla="*/ 503 h 1327"/>
                    <a:gd name="T54" fmla="*/ 815 w 1002"/>
                    <a:gd name="T55" fmla="*/ 413 h 1327"/>
                    <a:gd name="T56" fmla="*/ 906 w 1002"/>
                    <a:gd name="T57" fmla="*/ 231 h 1327"/>
                    <a:gd name="T58" fmla="*/ 996 w 1002"/>
                    <a:gd name="T59" fmla="*/ 95 h 1327"/>
                    <a:gd name="T60" fmla="*/ 942 w 1002"/>
                    <a:gd name="T61" fmla="*/ 26 h 1327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</a:cxnLst>
                  <a:rect l="0" t="0" r="r" b="b"/>
                  <a:pathLst>
                    <a:path w="1002" h="1327">
                      <a:moveTo>
                        <a:pt x="942" y="26"/>
                      </a:moveTo>
                      <a:cubicBezTo>
                        <a:pt x="927" y="11"/>
                        <a:pt x="920" y="0"/>
                        <a:pt x="906" y="4"/>
                      </a:cubicBezTo>
                      <a:cubicBezTo>
                        <a:pt x="892" y="8"/>
                        <a:pt x="875" y="50"/>
                        <a:pt x="860" y="50"/>
                      </a:cubicBezTo>
                      <a:cubicBezTo>
                        <a:pt x="845" y="50"/>
                        <a:pt x="830" y="4"/>
                        <a:pt x="815" y="4"/>
                      </a:cubicBezTo>
                      <a:cubicBezTo>
                        <a:pt x="800" y="4"/>
                        <a:pt x="785" y="20"/>
                        <a:pt x="770" y="50"/>
                      </a:cubicBezTo>
                      <a:cubicBezTo>
                        <a:pt x="755" y="80"/>
                        <a:pt x="739" y="148"/>
                        <a:pt x="724" y="186"/>
                      </a:cubicBezTo>
                      <a:cubicBezTo>
                        <a:pt x="709" y="224"/>
                        <a:pt x="694" y="254"/>
                        <a:pt x="679" y="277"/>
                      </a:cubicBezTo>
                      <a:cubicBezTo>
                        <a:pt x="664" y="300"/>
                        <a:pt x="664" y="315"/>
                        <a:pt x="634" y="322"/>
                      </a:cubicBezTo>
                      <a:cubicBezTo>
                        <a:pt x="604" y="329"/>
                        <a:pt x="528" y="307"/>
                        <a:pt x="498" y="322"/>
                      </a:cubicBezTo>
                      <a:cubicBezTo>
                        <a:pt x="468" y="337"/>
                        <a:pt x="467" y="383"/>
                        <a:pt x="452" y="413"/>
                      </a:cubicBezTo>
                      <a:cubicBezTo>
                        <a:pt x="437" y="443"/>
                        <a:pt x="435" y="478"/>
                        <a:pt x="407" y="503"/>
                      </a:cubicBezTo>
                      <a:cubicBezTo>
                        <a:pt x="379" y="528"/>
                        <a:pt x="342" y="548"/>
                        <a:pt x="282" y="563"/>
                      </a:cubicBezTo>
                      <a:cubicBezTo>
                        <a:pt x="222" y="578"/>
                        <a:pt x="88" y="570"/>
                        <a:pt x="44" y="594"/>
                      </a:cubicBezTo>
                      <a:cubicBezTo>
                        <a:pt x="0" y="618"/>
                        <a:pt x="13" y="676"/>
                        <a:pt x="18" y="710"/>
                      </a:cubicBezTo>
                      <a:cubicBezTo>
                        <a:pt x="23" y="744"/>
                        <a:pt x="64" y="766"/>
                        <a:pt x="75" y="797"/>
                      </a:cubicBezTo>
                      <a:cubicBezTo>
                        <a:pt x="86" y="828"/>
                        <a:pt x="74" y="851"/>
                        <a:pt x="84" y="893"/>
                      </a:cubicBezTo>
                      <a:cubicBezTo>
                        <a:pt x="94" y="935"/>
                        <a:pt x="104" y="1007"/>
                        <a:pt x="135" y="1048"/>
                      </a:cubicBezTo>
                      <a:cubicBezTo>
                        <a:pt x="166" y="1089"/>
                        <a:pt x="248" y="1108"/>
                        <a:pt x="271" y="1138"/>
                      </a:cubicBezTo>
                      <a:cubicBezTo>
                        <a:pt x="294" y="1168"/>
                        <a:pt x="248" y="1199"/>
                        <a:pt x="271" y="1229"/>
                      </a:cubicBezTo>
                      <a:cubicBezTo>
                        <a:pt x="294" y="1259"/>
                        <a:pt x="369" y="1313"/>
                        <a:pt x="407" y="1320"/>
                      </a:cubicBezTo>
                      <a:cubicBezTo>
                        <a:pt x="445" y="1327"/>
                        <a:pt x="453" y="1289"/>
                        <a:pt x="498" y="1274"/>
                      </a:cubicBezTo>
                      <a:cubicBezTo>
                        <a:pt x="543" y="1259"/>
                        <a:pt x="649" y="1267"/>
                        <a:pt x="679" y="1229"/>
                      </a:cubicBezTo>
                      <a:cubicBezTo>
                        <a:pt x="709" y="1191"/>
                        <a:pt x="664" y="1101"/>
                        <a:pt x="679" y="1048"/>
                      </a:cubicBezTo>
                      <a:cubicBezTo>
                        <a:pt x="694" y="995"/>
                        <a:pt x="725" y="957"/>
                        <a:pt x="770" y="912"/>
                      </a:cubicBezTo>
                      <a:cubicBezTo>
                        <a:pt x="815" y="867"/>
                        <a:pt x="944" y="814"/>
                        <a:pt x="951" y="776"/>
                      </a:cubicBezTo>
                      <a:cubicBezTo>
                        <a:pt x="958" y="738"/>
                        <a:pt x="845" y="730"/>
                        <a:pt x="815" y="685"/>
                      </a:cubicBezTo>
                      <a:cubicBezTo>
                        <a:pt x="785" y="640"/>
                        <a:pt x="770" y="548"/>
                        <a:pt x="770" y="503"/>
                      </a:cubicBezTo>
                      <a:cubicBezTo>
                        <a:pt x="770" y="458"/>
                        <a:pt x="792" y="458"/>
                        <a:pt x="815" y="413"/>
                      </a:cubicBezTo>
                      <a:cubicBezTo>
                        <a:pt x="838" y="368"/>
                        <a:pt x="876" y="284"/>
                        <a:pt x="906" y="231"/>
                      </a:cubicBezTo>
                      <a:cubicBezTo>
                        <a:pt x="936" y="178"/>
                        <a:pt x="990" y="129"/>
                        <a:pt x="996" y="95"/>
                      </a:cubicBezTo>
                      <a:cubicBezTo>
                        <a:pt x="1002" y="61"/>
                        <a:pt x="957" y="41"/>
                        <a:pt x="942" y="26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37" name="Group 56">
                  <a:extLst>
                    <a:ext uri="{FF2B5EF4-FFF2-40B4-BE49-F238E27FC236}">
                      <a16:creationId xmlns="" xmlns:a16="http://schemas.microsoft.com/office/drawing/2014/main" id="{00000000-0008-0000-0E00-000025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880" y="2024"/>
                  <a:ext cx="680" cy="831"/>
                  <a:chOff x="2880" y="2024"/>
                  <a:chExt cx="680" cy="831"/>
                </a:xfrm>
                <a:grpFill/>
              </xdr:grpSpPr>
              <xdr:sp macro="" textlink="">
                <xdr:nvSpPr>
                  <xdr:cNvPr id="38" name="Freeform 57">
                    <a:extLst>
                      <a:ext uri="{FF2B5EF4-FFF2-40B4-BE49-F238E27FC236}">
                        <a16:creationId xmlns="" xmlns:a16="http://schemas.microsoft.com/office/drawing/2014/main" id="{00000000-0008-0000-0E00-000026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334" y="2024"/>
                    <a:ext cx="181" cy="91"/>
                  </a:xfrm>
                  <a:custGeom>
                    <a:avLst/>
                    <a:gdLst>
                      <a:gd name="T0" fmla="*/ 0 w 181"/>
                      <a:gd name="T1" fmla="*/ 0 h 91"/>
                      <a:gd name="T2" fmla="*/ 45 w 181"/>
                      <a:gd name="T3" fmla="*/ 45 h 91"/>
                      <a:gd name="T4" fmla="*/ 90 w 181"/>
                      <a:gd name="T5" fmla="*/ 91 h 91"/>
                      <a:gd name="T6" fmla="*/ 136 w 181"/>
                      <a:gd name="T7" fmla="*/ 45 h 91"/>
                      <a:gd name="T8" fmla="*/ 181 w 181"/>
                      <a:gd name="T9" fmla="*/ 91 h 9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181" h="91">
                        <a:moveTo>
                          <a:pt x="0" y="0"/>
                        </a:moveTo>
                        <a:cubicBezTo>
                          <a:pt x="15" y="15"/>
                          <a:pt x="30" y="30"/>
                          <a:pt x="45" y="45"/>
                        </a:cubicBezTo>
                        <a:cubicBezTo>
                          <a:pt x="60" y="60"/>
                          <a:pt x="75" y="91"/>
                          <a:pt x="90" y="91"/>
                        </a:cubicBezTo>
                        <a:cubicBezTo>
                          <a:pt x="105" y="91"/>
                          <a:pt x="121" y="45"/>
                          <a:pt x="136" y="45"/>
                        </a:cubicBezTo>
                        <a:cubicBezTo>
                          <a:pt x="151" y="45"/>
                          <a:pt x="166" y="68"/>
                          <a:pt x="181" y="91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9" name="Freeform 58">
                    <a:extLst>
                      <a:ext uri="{FF2B5EF4-FFF2-40B4-BE49-F238E27FC236}">
                        <a16:creationId xmlns="" xmlns:a16="http://schemas.microsoft.com/office/drawing/2014/main" id="{00000000-0008-0000-0E00-000027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880" y="2205"/>
                    <a:ext cx="371" cy="590"/>
                  </a:xfrm>
                  <a:custGeom>
                    <a:avLst/>
                    <a:gdLst>
                      <a:gd name="T0" fmla="*/ 227 w 371"/>
                      <a:gd name="T1" fmla="*/ 0 h 590"/>
                      <a:gd name="T2" fmla="*/ 272 w 371"/>
                      <a:gd name="T3" fmla="*/ 46 h 590"/>
                      <a:gd name="T4" fmla="*/ 318 w 371"/>
                      <a:gd name="T5" fmla="*/ 46 h 590"/>
                      <a:gd name="T6" fmla="*/ 318 w 371"/>
                      <a:gd name="T7" fmla="*/ 91 h 590"/>
                      <a:gd name="T8" fmla="*/ 318 w 371"/>
                      <a:gd name="T9" fmla="*/ 136 h 590"/>
                      <a:gd name="T10" fmla="*/ 363 w 371"/>
                      <a:gd name="T11" fmla="*/ 227 h 590"/>
                      <a:gd name="T12" fmla="*/ 272 w 371"/>
                      <a:gd name="T13" fmla="*/ 318 h 590"/>
                      <a:gd name="T14" fmla="*/ 256 w 371"/>
                      <a:gd name="T15" fmla="*/ 407 h 590"/>
                      <a:gd name="T16" fmla="*/ 228 w 371"/>
                      <a:gd name="T17" fmla="*/ 441 h 590"/>
                      <a:gd name="T18" fmla="*/ 178 w 371"/>
                      <a:gd name="T19" fmla="*/ 433 h 590"/>
                      <a:gd name="T20" fmla="*/ 136 w 371"/>
                      <a:gd name="T21" fmla="*/ 454 h 590"/>
                      <a:gd name="T22" fmla="*/ 66 w 371"/>
                      <a:gd name="T23" fmla="*/ 465 h 590"/>
                      <a:gd name="T24" fmla="*/ 0 w 371"/>
                      <a:gd name="T25" fmla="*/ 590 h 59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</a:cxnLst>
                    <a:rect l="0" t="0" r="r" b="b"/>
                    <a:pathLst>
                      <a:path w="371" h="590">
                        <a:moveTo>
                          <a:pt x="227" y="0"/>
                        </a:moveTo>
                        <a:cubicBezTo>
                          <a:pt x="242" y="19"/>
                          <a:pt x="257" y="38"/>
                          <a:pt x="272" y="46"/>
                        </a:cubicBezTo>
                        <a:cubicBezTo>
                          <a:pt x="287" y="54"/>
                          <a:pt x="310" y="39"/>
                          <a:pt x="318" y="46"/>
                        </a:cubicBezTo>
                        <a:cubicBezTo>
                          <a:pt x="326" y="53"/>
                          <a:pt x="318" y="76"/>
                          <a:pt x="318" y="91"/>
                        </a:cubicBezTo>
                        <a:cubicBezTo>
                          <a:pt x="318" y="106"/>
                          <a:pt x="311" y="113"/>
                          <a:pt x="318" y="136"/>
                        </a:cubicBezTo>
                        <a:cubicBezTo>
                          <a:pt x="325" y="159"/>
                          <a:pt x="371" y="197"/>
                          <a:pt x="363" y="227"/>
                        </a:cubicBezTo>
                        <a:cubicBezTo>
                          <a:pt x="355" y="257"/>
                          <a:pt x="290" y="288"/>
                          <a:pt x="272" y="318"/>
                        </a:cubicBezTo>
                        <a:cubicBezTo>
                          <a:pt x="254" y="348"/>
                          <a:pt x="263" y="387"/>
                          <a:pt x="256" y="407"/>
                        </a:cubicBezTo>
                        <a:cubicBezTo>
                          <a:pt x="249" y="427"/>
                          <a:pt x="241" y="437"/>
                          <a:pt x="228" y="441"/>
                        </a:cubicBezTo>
                        <a:cubicBezTo>
                          <a:pt x="215" y="445"/>
                          <a:pt x="193" y="431"/>
                          <a:pt x="178" y="433"/>
                        </a:cubicBezTo>
                        <a:cubicBezTo>
                          <a:pt x="163" y="435"/>
                          <a:pt x="155" y="449"/>
                          <a:pt x="136" y="454"/>
                        </a:cubicBezTo>
                        <a:cubicBezTo>
                          <a:pt x="117" y="459"/>
                          <a:pt x="89" y="442"/>
                          <a:pt x="66" y="465"/>
                        </a:cubicBezTo>
                        <a:cubicBezTo>
                          <a:pt x="43" y="488"/>
                          <a:pt x="14" y="564"/>
                          <a:pt x="0" y="59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0" name="Freeform 59">
                    <a:extLst>
                      <a:ext uri="{FF2B5EF4-FFF2-40B4-BE49-F238E27FC236}">
                        <a16:creationId xmlns="" xmlns:a16="http://schemas.microsoft.com/office/drawing/2014/main" id="{00000000-0008-0000-0E00-000028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236" y="2432"/>
                    <a:ext cx="143" cy="423"/>
                  </a:xfrm>
                  <a:custGeom>
                    <a:avLst/>
                    <a:gdLst>
                      <a:gd name="T0" fmla="*/ 7 w 143"/>
                      <a:gd name="T1" fmla="*/ 0 h 423"/>
                      <a:gd name="T2" fmla="*/ 52 w 143"/>
                      <a:gd name="T3" fmla="*/ 91 h 423"/>
                      <a:gd name="T4" fmla="*/ 7 w 143"/>
                      <a:gd name="T5" fmla="*/ 91 h 423"/>
                      <a:gd name="T6" fmla="*/ 7 w 143"/>
                      <a:gd name="T7" fmla="*/ 182 h 423"/>
                      <a:gd name="T8" fmla="*/ 7 w 143"/>
                      <a:gd name="T9" fmla="*/ 227 h 423"/>
                      <a:gd name="T10" fmla="*/ 52 w 143"/>
                      <a:gd name="T11" fmla="*/ 227 h 423"/>
                      <a:gd name="T12" fmla="*/ 52 w 143"/>
                      <a:gd name="T13" fmla="*/ 318 h 423"/>
                      <a:gd name="T14" fmla="*/ 98 w 143"/>
                      <a:gd name="T15" fmla="*/ 408 h 423"/>
                      <a:gd name="T16" fmla="*/ 143 w 143"/>
                      <a:gd name="T17" fmla="*/ 408 h 42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43" h="423">
                        <a:moveTo>
                          <a:pt x="7" y="0"/>
                        </a:moveTo>
                        <a:cubicBezTo>
                          <a:pt x="29" y="38"/>
                          <a:pt x="52" y="76"/>
                          <a:pt x="52" y="91"/>
                        </a:cubicBezTo>
                        <a:cubicBezTo>
                          <a:pt x="52" y="106"/>
                          <a:pt x="14" y="76"/>
                          <a:pt x="7" y="91"/>
                        </a:cubicBezTo>
                        <a:cubicBezTo>
                          <a:pt x="0" y="106"/>
                          <a:pt x="7" y="159"/>
                          <a:pt x="7" y="182"/>
                        </a:cubicBezTo>
                        <a:cubicBezTo>
                          <a:pt x="7" y="205"/>
                          <a:pt x="0" y="220"/>
                          <a:pt x="7" y="227"/>
                        </a:cubicBezTo>
                        <a:cubicBezTo>
                          <a:pt x="14" y="234"/>
                          <a:pt x="45" y="212"/>
                          <a:pt x="52" y="227"/>
                        </a:cubicBezTo>
                        <a:cubicBezTo>
                          <a:pt x="59" y="242"/>
                          <a:pt x="44" y="288"/>
                          <a:pt x="52" y="318"/>
                        </a:cubicBezTo>
                        <a:cubicBezTo>
                          <a:pt x="60" y="348"/>
                          <a:pt x="83" y="393"/>
                          <a:pt x="98" y="408"/>
                        </a:cubicBezTo>
                        <a:cubicBezTo>
                          <a:pt x="113" y="423"/>
                          <a:pt x="128" y="415"/>
                          <a:pt x="143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1" name="Freeform 60">
                    <a:extLst>
                      <a:ext uri="{FF2B5EF4-FFF2-40B4-BE49-F238E27FC236}">
                        <a16:creationId xmlns="" xmlns:a16="http://schemas.microsoft.com/office/drawing/2014/main" id="{00000000-0008-0000-0E00-000029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288" y="2424"/>
                    <a:ext cx="272" cy="99"/>
                  </a:xfrm>
                  <a:custGeom>
                    <a:avLst/>
                    <a:gdLst>
                      <a:gd name="T0" fmla="*/ 272 w 272"/>
                      <a:gd name="T1" fmla="*/ 8 h 99"/>
                      <a:gd name="T2" fmla="*/ 182 w 272"/>
                      <a:gd name="T3" fmla="*/ 8 h 99"/>
                      <a:gd name="T4" fmla="*/ 91 w 272"/>
                      <a:gd name="T5" fmla="*/ 54 h 99"/>
                      <a:gd name="T6" fmla="*/ 0 w 272"/>
                      <a:gd name="T7" fmla="*/ 99 h 9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</a:cxnLst>
                    <a:rect l="0" t="0" r="r" b="b"/>
                    <a:pathLst>
                      <a:path w="272" h="99">
                        <a:moveTo>
                          <a:pt x="272" y="8"/>
                        </a:moveTo>
                        <a:cubicBezTo>
                          <a:pt x="242" y="4"/>
                          <a:pt x="212" y="0"/>
                          <a:pt x="182" y="8"/>
                        </a:cubicBezTo>
                        <a:cubicBezTo>
                          <a:pt x="152" y="16"/>
                          <a:pt x="121" y="39"/>
                          <a:pt x="91" y="54"/>
                        </a:cubicBezTo>
                        <a:cubicBezTo>
                          <a:pt x="61" y="69"/>
                          <a:pt x="15" y="92"/>
                          <a:pt x="0" y="99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5" name="Group 61">
                <a:extLst>
                  <a:ext uri="{FF2B5EF4-FFF2-40B4-BE49-F238E27FC236}">
                    <a16:creationId xmlns="" xmlns:a16="http://schemas.microsoft.com/office/drawing/2014/main" id="{00000000-0008-0000-0E00-000019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69" y="2205"/>
                <a:ext cx="1839" cy="1346"/>
                <a:chOff x="1269" y="2205"/>
                <a:chExt cx="1839" cy="1346"/>
              </a:xfrm>
              <a:grpFill/>
            </xdr:grpSpPr>
            <xdr:sp macro="" textlink="">
              <xdr:nvSpPr>
                <xdr:cNvPr id="26" name="Freeform 62">
                  <a:extLst>
                    <a:ext uri="{FF2B5EF4-FFF2-40B4-BE49-F238E27FC236}">
                      <a16:creationId xmlns="" xmlns:a16="http://schemas.microsoft.com/office/drawing/2014/main" id="{00000000-0008-0000-0E00-00001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269" y="2205"/>
                  <a:ext cx="1839" cy="1346"/>
                </a:xfrm>
                <a:custGeom>
                  <a:avLst/>
                  <a:gdLst>
                    <a:gd name="T0" fmla="*/ 114 w 1839"/>
                    <a:gd name="T1" fmla="*/ 46 h 1346"/>
                    <a:gd name="T2" fmla="*/ 160 w 1839"/>
                    <a:gd name="T3" fmla="*/ 91 h 1346"/>
                    <a:gd name="T4" fmla="*/ 160 w 1839"/>
                    <a:gd name="T5" fmla="*/ 136 h 1346"/>
                    <a:gd name="T6" fmla="*/ 205 w 1839"/>
                    <a:gd name="T7" fmla="*/ 136 h 1346"/>
                    <a:gd name="T8" fmla="*/ 205 w 1839"/>
                    <a:gd name="T9" fmla="*/ 182 h 1346"/>
                    <a:gd name="T10" fmla="*/ 114 w 1839"/>
                    <a:gd name="T11" fmla="*/ 273 h 1346"/>
                    <a:gd name="T12" fmla="*/ 114 w 1839"/>
                    <a:gd name="T13" fmla="*/ 363 h 1346"/>
                    <a:gd name="T14" fmla="*/ 160 w 1839"/>
                    <a:gd name="T15" fmla="*/ 454 h 1346"/>
                    <a:gd name="T16" fmla="*/ 205 w 1839"/>
                    <a:gd name="T17" fmla="*/ 499 h 1346"/>
                    <a:gd name="T18" fmla="*/ 160 w 1839"/>
                    <a:gd name="T19" fmla="*/ 590 h 1346"/>
                    <a:gd name="T20" fmla="*/ 114 w 1839"/>
                    <a:gd name="T21" fmla="*/ 590 h 1346"/>
                    <a:gd name="T22" fmla="*/ 23 w 1839"/>
                    <a:gd name="T23" fmla="*/ 681 h 1346"/>
                    <a:gd name="T24" fmla="*/ 23 w 1839"/>
                    <a:gd name="T25" fmla="*/ 862 h 1346"/>
                    <a:gd name="T26" fmla="*/ 160 w 1839"/>
                    <a:gd name="T27" fmla="*/ 862 h 1346"/>
                    <a:gd name="T28" fmla="*/ 341 w 1839"/>
                    <a:gd name="T29" fmla="*/ 953 h 1346"/>
                    <a:gd name="T30" fmla="*/ 386 w 1839"/>
                    <a:gd name="T31" fmla="*/ 998 h 1346"/>
                    <a:gd name="T32" fmla="*/ 386 w 1839"/>
                    <a:gd name="T33" fmla="*/ 1089 h 1346"/>
                    <a:gd name="T34" fmla="*/ 386 w 1839"/>
                    <a:gd name="T35" fmla="*/ 1134 h 1346"/>
                    <a:gd name="T36" fmla="*/ 477 w 1839"/>
                    <a:gd name="T37" fmla="*/ 1270 h 1346"/>
                    <a:gd name="T38" fmla="*/ 568 w 1839"/>
                    <a:gd name="T39" fmla="*/ 1316 h 1346"/>
                    <a:gd name="T40" fmla="*/ 658 w 1839"/>
                    <a:gd name="T41" fmla="*/ 1316 h 1346"/>
                    <a:gd name="T42" fmla="*/ 840 w 1839"/>
                    <a:gd name="T43" fmla="*/ 1134 h 1346"/>
                    <a:gd name="T44" fmla="*/ 976 w 1839"/>
                    <a:gd name="T45" fmla="*/ 1089 h 1346"/>
                    <a:gd name="T46" fmla="*/ 1293 w 1839"/>
                    <a:gd name="T47" fmla="*/ 1089 h 1346"/>
                    <a:gd name="T48" fmla="*/ 1384 w 1839"/>
                    <a:gd name="T49" fmla="*/ 1044 h 1346"/>
                    <a:gd name="T50" fmla="*/ 1475 w 1839"/>
                    <a:gd name="T51" fmla="*/ 1089 h 1346"/>
                    <a:gd name="T52" fmla="*/ 1566 w 1839"/>
                    <a:gd name="T53" fmla="*/ 1044 h 1346"/>
                    <a:gd name="T54" fmla="*/ 1611 w 1839"/>
                    <a:gd name="T55" fmla="*/ 1044 h 1346"/>
                    <a:gd name="T56" fmla="*/ 1656 w 1839"/>
                    <a:gd name="T57" fmla="*/ 1089 h 1346"/>
                    <a:gd name="T58" fmla="*/ 1747 w 1839"/>
                    <a:gd name="T59" fmla="*/ 1044 h 1346"/>
                    <a:gd name="T60" fmla="*/ 1792 w 1839"/>
                    <a:gd name="T61" fmla="*/ 908 h 1346"/>
                    <a:gd name="T62" fmla="*/ 1824 w 1839"/>
                    <a:gd name="T63" fmla="*/ 822 h 1346"/>
                    <a:gd name="T64" fmla="*/ 1702 w 1839"/>
                    <a:gd name="T65" fmla="*/ 726 h 1346"/>
                    <a:gd name="T66" fmla="*/ 1702 w 1839"/>
                    <a:gd name="T67" fmla="*/ 635 h 1346"/>
                    <a:gd name="T68" fmla="*/ 1566 w 1839"/>
                    <a:gd name="T69" fmla="*/ 545 h 1346"/>
                    <a:gd name="T70" fmla="*/ 1520 w 1839"/>
                    <a:gd name="T71" fmla="*/ 409 h 1346"/>
                    <a:gd name="T72" fmla="*/ 1384 w 1839"/>
                    <a:gd name="T73" fmla="*/ 409 h 1346"/>
                    <a:gd name="T74" fmla="*/ 1014 w 1839"/>
                    <a:gd name="T75" fmla="*/ 408 h 1346"/>
                    <a:gd name="T76" fmla="*/ 870 w 1839"/>
                    <a:gd name="T77" fmla="*/ 330 h 1346"/>
                    <a:gd name="T78" fmla="*/ 795 w 1839"/>
                    <a:gd name="T79" fmla="*/ 273 h 1346"/>
                    <a:gd name="T80" fmla="*/ 885 w 1839"/>
                    <a:gd name="T81" fmla="*/ 91 h 1346"/>
                    <a:gd name="T82" fmla="*/ 819 w 1839"/>
                    <a:gd name="T83" fmla="*/ 42 h 1346"/>
                    <a:gd name="T84" fmla="*/ 627 w 1839"/>
                    <a:gd name="T85" fmla="*/ 129 h 1346"/>
                    <a:gd name="T86" fmla="*/ 495 w 1839"/>
                    <a:gd name="T87" fmla="*/ 144 h 1346"/>
                    <a:gd name="T88" fmla="*/ 296 w 1839"/>
                    <a:gd name="T89" fmla="*/ 91 h 1346"/>
                    <a:gd name="T90" fmla="*/ 296 w 1839"/>
                    <a:gd name="T91" fmla="*/ 46 h 1346"/>
                    <a:gd name="T92" fmla="*/ 250 w 1839"/>
                    <a:gd name="T93" fmla="*/ 0 h 1346"/>
                    <a:gd name="T94" fmla="*/ 114 w 1839"/>
                    <a:gd name="T95" fmla="*/ 46 h 1346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  <a:cxn ang="0">
                      <a:pos x="T62" y="T63"/>
                    </a:cxn>
                    <a:cxn ang="0">
                      <a:pos x="T64" y="T65"/>
                    </a:cxn>
                    <a:cxn ang="0">
                      <a:pos x="T66" y="T67"/>
                    </a:cxn>
                    <a:cxn ang="0">
                      <a:pos x="T68" y="T69"/>
                    </a:cxn>
                    <a:cxn ang="0">
                      <a:pos x="T70" y="T71"/>
                    </a:cxn>
                    <a:cxn ang="0">
                      <a:pos x="T72" y="T73"/>
                    </a:cxn>
                    <a:cxn ang="0">
                      <a:pos x="T74" y="T75"/>
                    </a:cxn>
                    <a:cxn ang="0">
                      <a:pos x="T76" y="T77"/>
                    </a:cxn>
                    <a:cxn ang="0">
                      <a:pos x="T78" y="T79"/>
                    </a:cxn>
                    <a:cxn ang="0">
                      <a:pos x="T80" y="T81"/>
                    </a:cxn>
                    <a:cxn ang="0">
                      <a:pos x="T82" y="T83"/>
                    </a:cxn>
                    <a:cxn ang="0">
                      <a:pos x="T84" y="T85"/>
                    </a:cxn>
                    <a:cxn ang="0">
                      <a:pos x="T86" y="T87"/>
                    </a:cxn>
                    <a:cxn ang="0">
                      <a:pos x="T88" y="T89"/>
                    </a:cxn>
                    <a:cxn ang="0">
                      <a:pos x="T90" y="T91"/>
                    </a:cxn>
                    <a:cxn ang="0">
                      <a:pos x="T92" y="T93"/>
                    </a:cxn>
                    <a:cxn ang="0">
                      <a:pos x="T94" y="T95"/>
                    </a:cxn>
                  </a:cxnLst>
                  <a:rect l="0" t="0" r="r" b="b"/>
                  <a:pathLst>
                    <a:path w="1839" h="1346">
                      <a:moveTo>
                        <a:pt x="114" y="46"/>
                      </a:moveTo>
                      <a:cubicBezTo>
                        <a:pt x="99" y="61"/>
                        <a:pt x="152" y="76"/>
                        <a:pt x="160" y="91"/>
                      </a:cubicBezTo>
                      <a:cubicBezTo>
                        <a:pt x="168" y="106"/>
                        <a:pt x="153" y="129"/>
                        <a:pt x="160" y="136"/>
                      </a:cubicBezTo>
                      <a:cubicBezTo>
                        <a:pt x="167" y="143"/>
                        <a:pt x="198" y="128"/>
                        <a:pt x="205" y="136"/>
                      </a:cubicBezTo>
                      <a:cubicBezTo>
                        <a:pt x="212" y="144"/>
                        <a:pt x="220" y="159"/>
                        <a:pt x="205" y="182"/>
                      </a:cubicBezTo>
                      <a:cubicBezTo>
                        <a:pt x="190" y="205"/>
                        <a:pt x="129" y="243"/>
                        <a:pt x="114" y="273"/>
                      </a:cubicBezTo>
                      <a:cubicBezTo>
                        <a:pt x="99" y="303"/>
                        <a:pt x="106" y="333"/>
                        <a:pt x="114" y="363"/>
                      </a:cubicBezTo>
                      <a:cubicBezTo>
                        <a:pt x="122" y="393"/>
                        <a:pt x="145" y="431"/>
                        <a:pt x="160" y="454"/>
                      </a:cubicBezTo>
                      <a:cubicBezTo>
                        <a:pt x="175" y="477"/>
                        <a:pt x="205" y="476"/>
                        <a:pt x="205" y="499"/>
                      </a:cubicBezTo>
                      <a:cubicBezTo>
                        <a:pt x="205" y="522"/>
                        <a:pt x="175" y="575"/>
                        <a:pt x="160" y="590"/>
                      </a:cubicBezTo>
                      <a:cubicBezTo>
                        <a:pt x="145" y="605"/>
                        <a:pt x="137" y="575"/>
                        <a:pt x="114" y="590"/>
                      </a:cubicBezTo>
                      <a:cubicBezTo>
                        <a:pt x="91" y="605"/>
                        <a:pt x="38" y="636"/>
                        <a:pt x="23" y="681"/>
                      </a:cubicBezTo>
                      <a:cubicBezTo>
                        <a:pt x="8" y="726"/>
                        <a:pt x="0" y="832"/>
                        <a:pt x="23" y="862"/>
                      </a:cubicBezTo>
                      <a:cubicBezTo>
                        <a:pt x="46" y="892"/>
                        <a:pt x="107" y="847"/>
                        <a:pt x="160" y="862"/>
                      </a:cubicBezTo>
                      <a:cubicBezTo>
                        <a:pt x="213" y="877"/>
                        <a:pt x="304" y="930"/>
                        <a:pt x="341" y="953"/>
                      </a:cubicBezTo>
                      <a:cubicBezTo>
                        <a:pt x="378" y="976"/>
                        <a:pt x="379" y="975"/>
                        <a:pt x="386" y="998"/>
                      </a:cubicBezTo>
                      <a:cubicBezTo>
                        <a:pt x="393" y="1021"/>
                        <a:pt x="386" y="1066"/>
                        <a:pt x="386" y="1089"/>
                      </a:cubicBezTo>
                      <a:cubicBezTo>
                        <a:pt x="386" y="1112"/>
                        <a:pt x="371" y="1104"/>
                        <a:pt x="386" y="1134"/>
                      </a:cubicBezTo>
                      <a:cubicBezTo>
                        <a:pt x="401" y="1164"/>
                        <a:pt x="447" y="1240"/>
                        <a:pt x="477" y="1270"/>
                      </a:cubicBezTo>
                      <a:cubicBezTo>
                        <a:pt x="507" y="1300"/>
                        <a:pt x="538" y="1308"/>
                        <a:pt x="568" y="1316"/>
                      </a:cubicBezTo>
                      <a:cubicBezTo>
                        <a:pt x="598" y="1324"/>
                        <a:pt x="613" y="1346"/>
                        <a:pt x="658" y="1316"/>
                      </a:cubicBezTo>
                      <a:cubicBezTo>
                        <a:pt x="703" y="1286"/>
                        <a:pt x="787" y="1172"/>
                        <a:pt x="840" y="1134"/>
                      </a:cubicBezTo>
                      <a:cubicBezTo>
                        <a:pt x="893" y="1096"/>
                        <a:pt x="901" y="1096"/>
                        <a:pt x="976" y="1089"/>
                      </a:cubicBezTo>
                      <a:cubicBezTo>
                        <a:pt x="1051" y="1082"/>
                        <a:pt x="1225" y="1097"/>
                        <a:pt x="1293" y="1089"/>
                      </a:cubicBezTo>
                      <a:cubicBezTo>
                        <a:pt x="1361" y="1081"/>
                        <a:pt x="1354" y="1044"/>
                        <a:pt x="1384" y="1044"/>
                      </a:cubicBezTo>
                      <a:cubicBezTo>
                        <a:pt x="1414" y="1044"/>
                        <a:pt x="1445" y="1089"/>
                        <a:pt x="1475" y="1089"/>
                      </a:cubicBezTo>
                      <a:cubicBezTo>
                        <a:pt x="1505" y="1089"/>
                        <a:pt x="1543" y="1051"/>
                        <a:pt x="1566" y="1044"/>
                      </a:cubicBezTo>
                      <a:cubicBezTo>
                        <a:pt x="1589" y="1037"/>
                        <a:pt x="1596" y="1037"/>
                        <a:pt x="1611" y="1044"/>
                      </a:cubicBezTo>
                      <a:cubicBezTo>
                        <a:pt x="1626" y="1051"/>
                        <a:pt x="1633" y="1089"/>
                        <a:pt x="1656" y="1089"/>
                      </a:cubicBezTo>
                      <a:cubicBezTo>
                        <a:pt x="1679" y="1089"/>
                        <a:pt x="1724" y="1074"/>
                        <a:pt x="1747" y="1044"/>
                      </a:cubicBezTo>
                      <a:cubicBezTo>
                        <a:pt x="1770" y="1014"/>
                        <a:pt x="1779" y="945"/>
                        <a:pt x="1792" y="908"/>
                      </a:cubicBezTo>
                      <a:cubicBezTo>
                        <a:pt x="1805" y="871"/>
                        <a:pt x="1839" y="852"/>
                        <a:pt x="1824" y="822"/>
                      </a:cubicBezTo>
                      <a:cubicBezTo>
                        <a:pt x="1809" y="792"/>
                        <a:pt x="1722" y="757"/>
                        <a:pt x="1702" y="726"/>
                      </a:cubicBezTo>
                      <a:cubicBezTo>
                        <a:pt x="1682" y="695"/>
                        <a:pt x="1725" y="665"/>
                        <a:pt x="1702" y="635"/>
                      </a:cubicBezTo>
                      <a:cubicBezTo>
                        <a:pt x="1679" y="605"/>
                        <a:pt x="1596" y="582"/>
                        <a:pt x="1566" y="545"/>
                      </a:cubicBezTo>
                      <a:cubicBezTo>
                        <a:pt x="1536" y="508"/>
                        <a:pt x="1550" y="432"/>
                        <a:pt x="1520" y="409"/>
                      </a:cubicBezTo>
                      <a:cubicBezTo>
                        <a:pt x="1490" y="386"/>
                        <a:pt x="1468" y="409"/>
                        <a:pt x="1384" y="409"/>
                      </a:cubicBezTo>
                      <a:cubicBezTo>
                        <a:pt x="1300" y="409"/>
                        <a:pt x="1100" y="421"/>
                        <a:pt x="1014" y="408"/>
                      </a:cubicBezTo>
                      <a:cubicBezTo>
                        <a:pt x="928" y="395"/>
                        <a:pt x="906" y="352"/>
                        <a:pt x="870" y="330"/>
                      </a:cubicBezTo>
                      <a:cubicBezTo>
                        <a:pt x="834" y="308"/>
                        <a:pt x="793" y="313"/>
                        <a:pt x="795" y="273"/>
                      </a:cubicBezTo>
                      <a:cubicBezTo>
                        <a:pt x="797" y="233"/>
                        <a:pt x="881" y="129"/>
                        <a:pt x="885" y="91"/>
                      </a:cubicBezTo>
                      <a:cubicBezTo>
                        <a:pt x="889" y="53"/>
                        <a:pt x="862" y="36"/>
                        <a:pt x="819" y="42"/>
                      </a:cubicBezTo>
                      <a:cubicBezTo>
                        <a:pt x="776" y="48"/>
                        <a:pt x="681" y="112"/>
                        <a:pt x="627" y="129"/>
                      </a:cubicBezTo>
                      <a:cubicBezTo>
                        <a:pt x="573" y="146"/>
                        <a:pt x="550" y="150"/>
                        <a:pt x="495" y="144"/>
                      </a:cubicBezTo>
                      <a:cubicBezTo>
                        <a:pt x="440" y="138"/>
                        <a:pt x="329" y="107"/>
                        <a:pt x="296" y="91"/>
                      </a:cubicBezTo>
                      <a:cubicBezTo>
                        <a:pt x="263" y="75"/>
                        <a:pt x="304" y="61"/>
                        <a:pt x="296" y="46"/>
                      </a:cubicBezTo>
                      <a:cubicBezTo>
                        <a:pt x="288" y="31"/>
                        <a:pt x="280" y="0"/>
                        <a:pt x="250" y="0"/>
                      </a:cubicBezTo>
                      <a:cubicBezTo>
                        <a:pt x="220" y="0"/>
                        <a:pt x="129" y="31"/>
                        <a:pt x="114" y="46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27" name="Group 63">
                  <a:extLst>
                    <a:ext uri="{FF2B5EF4-FFF2-40B4-BE49-F238E27FC236}">
                      <a16:creationId xmlns="" xmlns:a16="http://schemas.microsoft.com/office/drawing/2014/main" id="{00000000-0008-0000-0E00-00001B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460" y="2478"/>
                  <a:ext cx="1465" cy="952"/>
                  <a:chOff x="1460" y="2478"/>
                  <a:chExt cx="1465" cy="952"/>
                </a:xfrm>
                <a:grpFill/>
              </xdr:grpSpPr>
              <xdr:sp macro="" textlink="">
                <xdr:nvSpPr>
                  <xdr:cNvPr id="28" name="Freeform 64">
                    <a:extLst>
                      <a:ext uri="{FF2B5EF4-FFF2-40B4-BE49-F238E27FC236}">
                        <a16:creationId xmlns="" xmlns:a16="http://schemas.microsoft.com/office/drawing/2014/main" id="{00000000-0008-0000-0E00-00001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53" y="2795"/>
                    <a:ext cx="272" cy="454"/>
                  </a:xfrm>
                  <a:custGeom>
                    <a:avLst/>
                    <a:gdLst>
                      <a:gd name="T0" fmla="*/ 0 w 272"/>
                      <a:gd name="T1" fmla="*/ 454 h 454"/>
                      <a:gd name="T2" fmla="*/ 46 w 272"/>
                      <a:gd name="T3" fmla="*/ 363 h 454"/>
                      <a:gd name="T4" fmla="*/ 46 w 272"/>
                      <a:gd name="T5" fmla="*/ 318 h 454"/>
                      <a:gd name="T6" fmla="*/ 91 w 272"/>
                      <a:gd name="T7" fmla="*/ 272 h 454"/>
                      <a:gd name="T8" fmla="*/ 136 w 272"/>
                      <a:gd name="T9" fmla="*/ 181 h 454"/>
                      <a:gd name="T10" fmla="*/ 227 w 272"/>
                      <a:gd name="T11" fmla="*/ 181 h 454"/>
                      <a:gd name="T12" fmla="*/ 227 w 272"/>
                      <a:gd name="T13" fmla="*/ 91 h 454"/>
                      <a:gd name="T14" fmla="*/ 272 w 272"/>
                      <a:gd name="T15" fmla="*/ 0 h 45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</a:cxnLst>
                    <a:rect l="0" t="0" r="r" b="b"/>
                    <a:pathLst>
                      <a:path w="272" h="454">
                        <a:moveTo>
                          <a:pt x="0" y="454"/>
                        </a:moveTo>
                        <a:cubicBezTo>
                          <a:pt x="19" y="420"/>
                          <a:pt x="38" y="386"/>
                          <a:pt x="46" y="363"/>
                        </a:cubicBezTo>
                        <a:cubicBezTo>
                          <a:pt x="54" y="340"/>
                          <a:pt x="39" y="333"/>
                          <a:pt x="46" y="318"/>
                        </a:cubicBezTo>
                        <a:cubicBezTo>
                          <a:pt x="53" y="303"/>
                          <a:pt x="76" y="295"/>
                          <a:pt x="91" y="272"/>
                        </a:cubicBezTo>
                        <a:cubicBezTo>
                          <a:pt x="106" y="249"/>
                          <a:pt x="113" y="196"/>
                          <a:pt x="136" y="181"/>
                        </a:cubicBezTo>
                        <a:cubicBezTo>
                          <a:pt x="159" y="166"/>
                          <a:pt x="212" y="196"/>
                          <a:pt x="227" y="181"/>
                        </a:cubicBezTo>
                        <a:cubicBezTo>
                          <a:pt x="242" y="166"/>
                          <a:pt x="220" y="121"/>
                          <a:pt x="227" y="91"/>
                        </a:cubicBezTo>
                        <a:cubicBezTo>
                          <a:pt x="234" y="61"/>
                          <a:pt x="253" y="30"/>
                          <a:pt x="272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29" name="Freeform 65">
                    <a:extLst>
                      <a:ext uri="{FF2B5EF4-FFF2-40B4-BE49-F238E27FC236}">
                        <a16:creationId xmlns="" xmlns:a16="http://schemas.microsoft.com/office/drawing/2014/main" id="{00000000-0008-0000-0E00-00001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290" y="2750"/>
                    <a:ext cx="545" cy="544"/>
                  </a:xfrm>
                  <a:custGeom>
                    <a:avLst/>
                    <a:gdLst>
                      <a:gd name="T0" fmla="*/ 227 w 545"/>
                      <a:gd name="T1" fmla="*/ 544 h 544"/>
                      <a:gd name="T2" fmla="*/ 136 w 545"/>
                      <a:gd name="T3" fmla="*/ 499 h 544"/>
                      <a:gd name="T4" fmla="*/ 46 w 545"/>
                      <a:gd name="T5" fmla="*/ 408 h 544"/>
                      <a:gd name="T6" fmla="*/ 0 w 545"/>
                      <a:gd name="T7" fmla="*/ 317 h 544"/>
                      <a:gd name="T8" fmla="*/ 46 w 545"/>
                      <a:gd name="T9" fmla="*/ 272 h 544"/>
                      <a:gd name="T10" fmla="*/ 136 w 545"/>
                      <a:gd name="T11" fmla="*/ 272 h 544"/>
                      <a:gd name="T12" fmla="*/ 227 w 545"/>
                      <a:gd name="T13" fmla="*/ 181 h 544"/>
                      <a:gd name="T14" fmla="*/ 318 w 545"/>
                      <a:gd name="T15" fmla="*/ 181 h 544"/>
                      <a:gd name="T16" fmla="*/ 363 w 545"/>
                      <a:gd name="T17" fmla="*/ 181 h 544"/>
                      <a:gd name="T18" fmla="*/ 409 w 545"/>
                      <a:gd name="T19" fmla="*/ 136 h 544"/>
                      <a:gd name="T20" fmla="*/ 454 w 545"/>
                      <a:gd name="T21" fmla="*/ 45 h 544"/>
                      <a:gd name="T22" fmla="*/ 545 w 545"/>
                      <a:gd name="T23" fmla="*/ 0 h 54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</a:cxnLst>
                    <a:rect l="0" t="0" r="r" b="b"/>
                    <a:pathLst>
                      <a:path w="545" h="544">
                        <a:moveTo>
                          <a:pt x="227" y="544"/>
                        </a:moveTo>
                        <a:cubicBezTo>
                          <a:pt x="196" y="533"/>
                          <a:pt x="166" y="522"/>
                          <a:pt x="136" y="499"/>
                        </a:cubicBezTo>
                        <a:cubicBezTo>
                          <a:pt x="106" y="476"/>
                          <a:pt x="69" y="438"/>
                          <a:pt x="46" y="408"/>
                        </a:cubicBezTo>
                        <a:cubicBezTo>
                          <a:pt x="23" y="378"/>
                          <a:pt x="0" y="340"/>
                          <a:pt x="0" y="317"/>
                        </a:cubicBezTo>
                        <a:cubicBezTo>
                          <a:pt x="0" y="294"/>
                          <a:pt x="23" y="279"/>
                          <a:pt x="46" y="272"/>
                        </a:cubicBezTo>
                        <a:cubicBezTo>
                          <a:pt x="69" y="265"/>
                          <a:pt x="106" y="287"/>
                          <a:pt x="136" y="272"/>
                        </a:cubicBezTo>
                        <a:cubicBezTo>
                          <a:pt x="166" y="257"/>
                          <a:pt x="197" y="196"/>
                          <a:pt x="227" y="181"/>
                        </a:cubicBezTo>
                        <a:cubicBezTo>
                          <a:pt x="257" y="166"/>
                          <a:pt x="295" y="181"/>
                          <a:pt x="318" y="181"/>
                        </a:cubicBezTo>
                        <a:cubicBezTo>
                          <a:pt x="341" y="181"/>
                          <a:pt x="348" y="188"/>
                          <a:pt x="363" y="181"/>
                        </a:cubicBezTo>
                        <a:cubicBezTo>
                          <a:pt x="378" y="174"/>
                          <a:pt x="394" y="159"/>
                          <a:pt x="409" y="136"/>
                        </a:cubicBezTo>
                        <a:cubicBezTo>
                          <a:pt x="424" y="113"/>
                          <a:pt x="431" y="68"/>
                          <a:pt x="454" y="45"/>
                        </a:cubicBezTo>
                        <a:cubicBezTo>
                          <a:pt x="477" y="22"/>
                          <a:pt x="511" y="11"/>
                          <a:pt x="545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0" name="Freeform 66">
                    <a:extLst>
                      <a:ext uri="{FF2B5EF4-FFF2-40B4-BE49-F238E27FC236}">
                        <a16:creationId xmlns="" xmlns:a16="http://schemas.microsoft.com/office/drawing/2014/main" id="{00000000-0008-0000-0E00-00001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282" y="2614"/>
                    <a:ext cx="144" cy="408"/>
                  </a:xfrm>
                  <a:custGeom>
                    <a:avLst/>
                    <a:gdLst>
                      <a:gd name="T0" fmla="*/ 8 w 144"/>
                      <a:gd name="T1" fmla="*/ 0 h 408"/>
                      <a:gd name="T2" fmla="*/ 8 w 144"/>
                      <a:gd name="T3" fmla="*/ 45 h 408"/>
                      <a:gd name="T4" fmla="*/ 54 w 144"/>
                      <a:gd name="T5" fmla="*/ 90 h 408"/>
                      <a:gd name="T6" fmla="*/ 8 w 144"/>
                      <a:gd name="T7" fmla="*/ 136 h 408"/>
                      <a:gd name="T8" fmla="*/ 8 w 144"/>
                      <a:gd name="T9" fmla="*/ 226 h 408"/>
                      <a:gd name="T10" fmla="*/ 54 w 144"/>
                      <a:gd name="T11" fmla="*/ 272 h 408"/>
                      <a:gd name="T12" fmla="*/ 144 w 144"/>
                      <a:gd name="T13" fmla="*/ 408 h 40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144" h="408">
                        <a:moveTo>
                          <a:pt x="8" y="0"/>
                        </a:moveTo>
                        <a:cubicBezTo>
                          <a:pt x="4" y="15"/>
                          <a:pt x="0" y="30"/>
                          <a:pt x="8" y="45"/>
                        </a:cubicBezTo>
                        <a:cubicBezTo>
                          <a:pt x="16" y="60"/>
                          <a:pt x="54" y="75"/>
                          <a:pt x="54" y="90"/>
                        </a:cubicBezTo>
                        <a:cubicBezTo>
                          <a:pt x="54" y="105"/>
                          <a:pt x="16" y="113"/>
                          <a:pt x="8" y="136"/>
                        </a:cubicBezTo>
                        <a:cubicBezTo>
                          <a:pt x="0" y="159"/>
                          <a:pt x="0" y="203"/>
                          <a:pt x="8" y="226"/>
                        </a:cubicBezTo>
                        <a:cubicBezTo>
                          <a:pt x="16" y="249"/>
                          <a:pt x="31" y="242"/>
                          <a:pt x="54" y="272"/>
                        </a:cubicBezTo>
                        <a:cubicBezTo>
                          <a:pt x="77" y="302"/>
                          <a:pt x="110" y="355"/>
                          <a:pt x="144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1" name="Freeform 67">
                    <a:extLst>
                      <a:ext uri="{FF2B5EF4-FFF2-40B4-BE49-F238E27FC236}">
                        <a16:creationId xmlns="" xmlns:a16="http://schemas.microsoft.com/office/drawing/2014/main" id="{00000000-0008-0000-0E00-00001F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655" y="3153"/>
                    <a:ext cx="363" cy="277"/>
                  </a:xfrm>
                  <a:custGeom>
                    <a:avLst/>
                    <a:gdLst>
                      <a:gd name="T0" fmla="*/ 0 w 363"/>
                      <a:gd name="T1" fmla="*/ 50 h 277"/>
                      <a:gd name="T2" fmla="*/ 46 w 363"/>
                      <a:gd name="T3" fmla="*/ 50 h 277"/>
                      <a:gd name="T4" fmla="*/ 136 w 363"/>
                      <a:gd name="T5" fmla="*/ 50 h 277"/>
                      <a:gd name="T6" fmla="*/ 182 w 363"/>
                      <a:gd name="T7" fmla="*/ 5 h 277"/>
                      <a:gd name="T8" fmla="*/ 237 w 363"/>
                      <a:gd name="T9" fmla="*/ 17 h 277"/>
                      <a:gd name="T10" fmla="*/ 318 w 363"/>
                      <a:gd name="T11" fmla="*/ 5 h 277"/>
                      <a:gd name="T12" fmla="*/ 329 w 363"/>
                      <a:gd name="T13" fmla="*/ 45 h 277"/>
                      <a:gd name="T14" fmla="*/ 318 w 363"/>
                      <a:gd name="T15" fmla="*/ 96 h 277"/>
                      <a:gd name="T16" fmla="*/ 272 w 363"/>
                      <a:gd name="T17" fmla="*/ 141 h 277"/>
                      <a:gd name="T18" fmla="*/ 227 w 363"/>
                      <a:gd name="T19" fmla="*/ 141 h 277"/>
                      <a:gd name="T20" fmla="*/ 227 w 363"/>
                      <a:gd name="T21" fmla="*/ 186 h 277"/>
                      <a:gd name="T22" fmla="*/ 303 w 363"/>
                      <a:gd name="T23" fmla="*/ 225 h 277"/>
                      <a:gd name="T24" fmla="*/ 309 w 363"/>
                      <a:gd name="T25" fmla="*/ 261 h 277"/>
                      <a:gd name="T26" fmla="*/ 363 w 363"/>
                      <a:gd name="T27" fmla="*/ 277 h 277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363" h="277">
                        <a:moveTo>
                          <a:pt x="0" y="50"/>
                        </a:moveTo>
                        <a:cubicBezTo>
                          <a:pt x="11" y="50"/>
                          <a:pt x="23" y="50"/>
                          <a:pt x="46" y="50"/>
                        </a:cubicBezTo>
                        <a:cubicBezTo>
                          <a:pt x="69" y="50"/>
                          <a:pt x="113" y="57"/>
                          <a:pt x="136" y="50"/>
                        </a:cubicBezTo>
                        <a:cubicBezTo>
                          <a:pt x="159" y="43"/>
                          <a:pt x="165" y="10"/>
                          <a:pt x="182" y="5"/>
                        </a:cubicBezTo>
                        <a:cubicBezTo>
                          <a:pt x="199" y="0"/>
                          <a:pt x="214" y="17"/>
                          <a:pt x="237" y="17"/>
                        </a:cubicBezTo>
                        <a:cubicBezTo>
                          <a:pt x="260" y="17"/>
                          <a:pt x="303" y="0"/>
                          <a:pt x="318" y="5"/>
                        </a:cubicBezTo>
                        <a:cubicBezTo>
                          <a:pt x="333" y="10"/>
                          <a:pt x="329" y="30"/>
                          <a:pt x="329" y="45"/>
                        </a:cubicBezTo>
                        <a:cubicBezTo>
                          <a:pt x="329" y="60"/>
                          <a:pt x="327" y="80"/>
                          <a:pt x="318" y="96"/>
                        </a:cubicBezTo>
                        <a:cubicBezTo>
                          <a:pt x="309" y="112"/>
                          <a:pt x="287" y="134"/>
                          <a:pt x="272" y="141"/>
                        </a:cubicBezTo>
                        <a:cubicBezTo>
                          <a:pt x="257" y="148"/>
                          <a:pt x="234" y="134"/>
                          <a:pt x="227" y="141"/>
                        </a:cubicBezTo>
                        <a:cubicBezTo>
                          <a:pt x="220" y="148"/>
                          <a:pt x="214" y="172"/>
                          <a:pt x="227" y="186"/>
                        </a:cubicBezTo>
                        <a:cubicBezTo>
                          <a:pt x="240" y="200"/>
                          <a:pt x="289" y="213"/>
                          <a:pt x="303" y="225"/>
                        </a:cubicBezTo>
                        <a:cubicBezTo>
                          <a:pt x="317" y="237"/>
                          <a:pt x="299" y="252"/>
                          <a:pt x="309" y="261"/>
                        </a:cubicBezTo>
                        <a:cubicBezTo>
                          <a:pt x="319" y="270"/>
                          <a:pt x="352" y="274"/>
                          <a:pt x="363" y="277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2" name="Freeform 68">
                    <a:extLst>
                      <a:ext uri="{FF2B5EF4-FFF2-40B4-BE49-F238E27FC236}">
                        <a16:creationId xmlns="" xmlns:a16="http://schemas.microsoft.com/office/drawing/2014/main" id="{00000000-0008-0000-0E00-000020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973" y="3059"/>
                    <a:ext cx="317" cy="106"/>
                  </a:xfrm>
                  <a:custGeom>
                    <a:avLst/>
                    <a:gdLst>
                      <a:gd name="T0" fmla="*/ 0 w 317"/>
                      <a:gd name="T1" fmla="*/ 99 h 106"/>
                      <a:gd name="T2" fmla="*/ 45 w 317"/>
                      <a:gd name="T3" fmla="*/ 99 h 106"/>
                      <a:gd name="T4" fmla="*/ 91 w 317"/>
                      <a:gd name="T5" fmla="*/ 54 h 106"/>
                      <a:gd name="T6" fmla="*/ 136 w 317"/>
                      <a:gd name="T7" fmla="*/ 54 h 106"/>
                      <a:gd name="T8" fmla="*/ 181 w 317"/>
                      <a:gd name="T9" fmla="*/ 8 h 106"/>
                      <a:gd name="T10" fmla="*/ 272 w 317"/>
                      <a:gd name="T11" fmla="*/ 8 h 106"/>
                      <a:gd name="T12" fmla="*/ 317 w 317"/>
                      <a:gd name="T13" fmla="*/ 8 h 10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317" h="106">
                        <a:moveTo>
                          <a:pt x="0" y="99"/>
                        </a:moveTo>
                        <a:cubicBezTo>
                          <a:pt x="15" y="102"/>
                          <a:pt x="30" y="106"/>
                          <a:pt x="45" y="99"/>
                        </a:cubicBezTo>
                        <a:cubicBezTo>
                          <a:pt x="60" y="92"/>
                          <a:pt x="76" y="61"/>
                          <a:pt x="91" y="54"/>
                        </a:cubicBezTo>
                        <a:cubicBezTo>
                          <a:pt x="106" y="47"/>
                          <a:pt x="121" y="62"/>
                          <a:pt x="136" y="54"/>
                        </a:cubicBezTo>
                        <a:cubicBezTo>
                          <a:pt x="151" y="46"/>
                          <a:pt x="158" y="16"/>
                          <a:pt x="181" y="8"/>
                        </a:cubicBezTo>
                        <a:cubicBezTo>
                          <a:pt x="204" y="0"/>
                          <a:pt x="249" y="8"/>
                          <a:pt x="272" y="8"/>
                        </a:cubicBezTo>
                        <a:cubicBezTo>
                          <a:pt x="295" y="8"/>
                          <a:pt x="306" y="8"/>
                          <a:pt x="317" y="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3" name="Freeform 69">
                    <a:extLst>
                      <a:ext uri="{FF2B5EF4-FFF2-40B4-BE49-F238E27FC236}">
                        <a16:creationId xmlns="" xmlns:a16="http://schemas.microsoft.com/office/drawing/2014/main" id="{00000000-0008-0000-0E00-00002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91" y="2697"/>
                    <a:ext cx="578" cy="461"/>
                  </a:xfrm>
                  <a:custGeom>
                    <a:avLst/>
                    <a:gdLst>
                      <a:gd name="T0" fmla="*/ 19 w 578"/>
                      <a:gd name="T1" fmla="*/ 461 h 461"/>
                      <a:gd name="T2" fmla="*/ 49 w 578"/>
                      <a:gd name="T3" fmla="*/ 407 h 461"/>
                      <a:gd name="T4" fmla="*/ 47 w 578"/>
                      <a:gd name="T5" fmla="*/ 321 h 461"/>
                      <a:gd name="T6" fmla="*/ 41 w 578"/>
                      <a:gd name="T7" fmla="*/ 237 h 461"/>
                      <a:gd name="T8" fmla="*/ 1 w 578"/>
                      <a:gd name="T9" fmla="*/ 205 h 461"/>
                      <a:gd name="T10" fmla="*/ 33 w 578"/>
                      <a:gd name="T11" fmla="*/ 149 h 461"/>
                      <a:gd name="T12" fmla="*/ 87 w 578"/>
                      <a:gd name="T13" fmla="*/ 161 h 461"/>
                      <a:gd name="T14" fmla="*/ 110 w 578"/>
                      <a:gd name="T15" fmla="*/ 143 h 461"/>
                      <a:gd name="T16" fmla="*/ 131 w 578"/>
                      <a:gd name="T17" fmla="*/ 79 h 461"/>
                      <a:gd name="T18" fmla="*/ 189 w 578"/>
                      <a:gd name="T19" fmla="*/ 65 h 461"/>
                      <a:gd name="T20" fmla="*/ 200 w 578"/>
                      <a:gd name="T21" fmla="*/ 7 h 461"/>
                      <a:gd name="T22" fmla="*/ 267 w 578"/>
                      <a:gd name="T23" fmla="*/ 23 h 461"/>
                      <a:gd name="T24" fmla="*/ 315 w 578"/>
                      <a:gd name="T25" fmla="*/ 39 h 461"/>
                      <a:gd name="T26" fmla="*/ 336 w 578"/>
                      <a:gd name="T27" fmla="*/ 98 h 461"/>
                      <a:gd name="T28" fmla="*/ 381 w 578"/>
                      <a:gd name="T29" fmla="*/ 145 h 461"/>
                      <a:gd name="T30" fmla="*/ 382 w 578"/>
                      <a:gd name="T31" fmla="*/ 234 h 461"/>
                      <a:gd name="T32" fmla="*/ 473 w 578"/>
                      <a:gd name="T33" fmla="*/ 279 h 461"/>
                      <a:gd name="T34" fmla="*/ 563 w 578"/>
                      <a:gd name="T35" fmla="*/ 325 h 461"/>
                      <a:gd name="T36" fmla="*/ 563 w 578"/>
                      <a:gd name="T37" fmla="*/ 370 h 46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  <a:cxn ang="0">
                        <a:pos x="T28" y="T29"/>
                      </a:cxn>
                      <a:cxn ang="0">
                        <a:pos x="T30" y="T31"/>
                      </a:cxn>
                      <a:cxn ang="0">
                        <a:pos x="T32" y="T33"/>
                      </a:cxn>
                      <a:cxn ang="0">
                        <a:pos x="T34" y="T35"/>
                      </a:cxn>
                      <a:cxn ang="0">
                        <a:pos x="T36" y="T37"/>
                      </a:cxn>
                    </a:cxnLst>
                    <a:rect l="0" t="0" r="r" b="b"/>
                    <a:pathLst>
                      <a:path w="578" h="461">
                        <a:moveTo>
                          <a:pt x="19" y="461"/>
                        </a:moveTo>
                        <a:cubicBezTo>
                          <a:pt x="24" y="452"/>
                          <a:pt x="44" y="430"/>
                          <a:pt x="49" y="407"/>
                        </a:cubicBezTo>
                        <a:cubicBezTo>
                          <a:pt x="54" y="384"/>
                          <a:pt x="48" y="349"/>
                          <a:pt x="47" y="321"/>
                        </a:cubicBezTo>
                        <a:cubicBezTo>
                          <a:pt x="46" y="293"/>
                          <a:pt x="49" y="256"/>
                          <a:pt x="41" y="237"/>
                        </a:cubicBezTo>
                        <a:cubicBezTo>
                          <a:pt x="33" y="218"/>
                          <a:pt x="2" y="220"/>
                          <a:pt x="1" y="205"/>
                        </a:cubicBezTo>
                        <a:cubicBezTo>
                          <a:pt x="0" y="190"/>
                          <a:pt x="19" y="156"/>
                          <a:pt x="33" y="149"/>
                        </a:cubicBezTo>
                        <a:cubicBezTo>
                          <a:pt x="47" y="142"/>
                          <a:pt x="74" y="162"/>
                          <a:pt x="87" y="161"/>
                        </a:cubicBezTo>
                        <a:cubicBezTo>
                          <a:pt x="100" y="160"/>
                          <a:pt x="103" y="157"/>
                          <a:pt x="110" y="143"/>
                        </a:cubicBezTo>
                        <a:cubicBezTo>
                          <a:pt x="117" y="129"/>
                          <a:pt x="118" y="92"/>
                          <a:pt x="131" y="79"/>
                        </a:cubicBezTo>
                        <a:cubicBezTo>
                          <a:pt x="144" y="66"/>
                          <a:pt x="178" y="77"/>
                          <a:pt x="189" y="65"/>
                        </a:cubicBezTo>
                        <a:cubicBezTo>
                          <a:pt x="200" y="53"/>
                          <a:pt x="187" y="14"/>
                          <a:pt x="200" y="7"/>
                        </a:cubicBezTo>
                        <a:cubicBezTo>
                          <a:pt x="213" y="0"/>
                          <a:pt x="248" y="18"/>
                          <a:pt x="267" y="23"/>
                        </a:cubicBezTo>
                        <a:cubicBezTo>
                          <a:pt x="286" y="28"/>
                          <a:pt x="304" y="27"/>
                          <a:pt x="315" y="39"/>
                        </a:cubicBezTo>
                        <a:cubicBezTo>
                          <a:pt x="326" y="51"/>
                          <a:pt x="325" y="80"/>
                          <a:pt x="336" y="98"/>
                        </a:cubicBezTo>
                        <a:cubicBezTo>
                          <a:pt x="347" y="116"/>
                          <a:pt x="373" y="122"/>
                          <a:pt x="381" y="145"/>
                        </a:cubicBezTo>
                        <a:cubicBezTo>
                          <a:pt x="389" y="168"/>
                          <a:pt x="367" y="212"/>
                          <a:pt x="382" y="234"/>
                        </a:cubicBezTo>
                        <a:cubicBezTo>
                          <a:pt x="397" y="256"/>
                          <a:pt x="443" y="264"/>
                          <a:pt x="473" y="279"/>
                        </a:cubicBezTo>
                        <a:cubicBezTo>
                          <a:pt x="503" y="294"/>
                          <a:pt x="548" y="310"/>
                          <a:pt x="563" y="325"/>
                        </a:cubicBezTo>
                        <a:cubicBezTo>
                          <a:pt x="578" y="340"/>
                          <a:pt x="570" y="355"/>
                          <a:pt x="563" y="37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4" name="Freeform 70">
                    <a:extLst>
                      <a:ext uri="{FF2B5EF4-FFF2-40B4-BE49-F238E27FC236}">
                        <a16:creationId xmlns="" xmlns:a16="http://schemas.microsoft.com/office/drawing/2014/main" id="{00000000-0008-0000-0E00-00002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78" y="2478"/>
                    <a:ext cx="186" cy="242"/>
                  </a:xfrm>
                  <a:custGeom>
                    <a:avLst/>
                    <a:gdLst>
                      <a:gd name="T0" fmla="*/ 0 w 186"/>
                      <a:gd name="T1" fmla="*/ 242 h 242"/>
                      <a:gd name="T2" fmla="*/ 49 w 186"/>
                      <a:gd name="T3" fmla="*/ 181 h 242"/>
                      <a:gd name="T4" fmla="*/ 4 w 186"/>
                      <a:gd name="T5" fmla="*/ 136 h 242"/>
                      <a:gd name="T6" fmla="*/ 49 w 186"/>
                      <a:gd name="T7" fmla="*/ 90 h 242"/>
                      <a:gd name="T8" fmla="*/ 140 w 186"/>
                      <a:gd name="T9" fmla="*/ 45 h 242"/>
                      <a:gd name="T10" fmla="*/ 186 w 186"/>
                      <a:gd name="T11" fmla="*/ 0 h 24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186" h="242">
                        <a:moveTo>
                          <a:pt x="0" y="242"/>
                        </a:moveTo>
                        <a:cubicBezTo>
                          <a:pt x="8" y="232"/>
                          <a:pt x="48" y="199"/>
                          <a:pt x="49" y="181"/>
                        </a:cubicBezTo>
                        <a:cubicBezTo>
                          <a:pt x="50" y="163"/>
                          <a:pt x="4" y="151"/>
                          <a:pt x="4" y="136"/>
                        </a:cubicBezTo>
                        <a:cubicBezTo>
                          <a:pt x="4" y="121"/>
                          <a:pt x="26" y="105"/>
                          <a:pt x="49" y="90"/>
                        </a:cubicBezTo>
                        <a:cubicBezTo>
                          <a:pt x="72" y="75"/>
                          <a:pt x="117" y="60"/>
                          <a:pt x="140" y="45"/>
                        </a:cubicBezTo>
                        <a:cubicBezTo>
                          <a:pt x="163" y="30"/>
                          <a:pt x="174" y="15"/>
                          <a:pt x="186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5" name="Freeform 71">
                    <a:extLst>
                      <a:ext uri="{FF2B5EF4-FFF2-40B4-BE49-F238E27FC236}">
                        <a16:creationId xmlns="" xmlns:a16="http://schemas.microsoft.com/office/drawing/2014/main" id="{00000000-0008-0000-0E00-000023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460" y="2668"/>
                    <a:ext cx="252" cy="132"/>
                  </a:xfrm>
                  <a:custGeom>
                    <a:avLst/>
                    <a:gdLst>
                      <a:gd name="T0" fmla="*/ 0 w 252"/>
                      <a:gd name="T1" fmla="*/ 10 h 132"/>
                      <a:gd name="T2" fmla="*/ 32 w 252"/>
                      <a:gd name="T3" fmla="*/ 6 h 132"/>
                      <a:gd name="T4" fmla="*/ 70 w 252"/>
                      <a:gd name="T5" fmla="*/ 46 h 132"/>
                      <a:gd name="T6" fmla="*/ 108 w 252"/>
                      <a:gd name="T7" fmla="*/ 46 h 132"/>
                      <a:gd name="T8" fmla="*/ 140 w 252"/>
                      <a:gd name="T9" fmla="*/ 82 h 132"/>
                      <a:gd name="T10" fmla="*/ 186 w 252"/>
                      <a:gd name="T11" fmla="*/ 74 h 132"/>
                      <a:gd name="T12" fmla="*/ 252 w 252"/>
                      <a:gd name="T13" fmla="*/ 132 h 13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252" h="132">
                        <a:moveTo>
                          <a:pt x="0" y="10"/>
                        </a:moveTo>
                        <a:cubicBezTo>
                          <a:pt x="5" y="9"/>
                          <a:pt x="20" y="0"/>
                          <a:pt x="32" y="6"/>
                        </a:cubicBezTo>
                        <a:cubicBezTo>
                          <a:pt x="44" y="12"/>
                          <a:pt x="57" y="39"/>
                          <a:pt x="70" y="46"/>
                        </a:cubicBezTo>
                        <a:cubicBezTo>
                          <a:pt x="83" y="53"/>
                          <a:pt x="96" y="40"/>
                          <a:pt x="108" y="46"/>
                        </a:cubicBezTo>
                        <a:cubicBezTo>
                          <a:pt x="120" y="52"/>
                          <a:pt x="127" y="77"/>
                          <a:pt x="140" y="82"/>
                        </a:cubicBezTo>
                        <a:cubicBezTo>
                          <a:pt x="153" y="87"/>
                          <a:pt x="167" y="66"/>
                          <a:pt x="186" y="74"/>
                        </a:cubicBezTo>
                        <a:cubicBezTo>
                          <a:pt x="205" y="82"/>
                          <a:pt x="238" y="120"/>
                          <a:pt x="252" y="13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</xdr:grpSp>
      </xdr:grpSp>
      <xdr:sp macro="" textlink="">
        <xdr:nvSpPr>
          <xdr:cNvPr id="5" name="Text Box 250">
            <a:extLst>
              <a:ext uri="{FF2B5EF4-FFF2-40B4-BE49-F238E27FC236}">
                <a16:creationId xmlns="" xmlns:a16="http://schemas.microsoft.com/office/drawing/2014/main" id="{00000000-0008-0000-0E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36240" y="1341709"/>
            <a:ext cx="1312003" cy="353680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1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NOROESTE</a:t>
            </a:r>
          </a:p>
        </xdr:txBody>
      </xdr:sp>
      <xdr:sp macro="" textlink="">
        <xdr:nvSpPr>
          <xdr:cNvPr id="6" name="Text Box 270">
            <a:extLst>
              <a:ext uri="{FF2B5EF4-FFF2-40B4-BE49-F238E27FC236}">
                <a16:creationId xmlns="" xmlns:a16="http://schemas.microsoft.com/office/drawing/2014/main" id="{00000000-0008-0000-0E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69414" y="2444179"/>
            <a:ext cx="1682231" cy="322479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RESTO CENTRO</a:t>
            </a:r>
          </a:p>
        </xdr:txBody>
      </xdr:sp>
      <xdr:sp macro="" textlink="">
        <xdr:nvSpPr>
          <xdr:cNvPr id="7" name="Text Box 280">
            <a:extLst>
              <a:ext uri="{FF2B5EF4-FFF2-40B4-BE49-F238E27FC236}">
                <a16:creationId xmlns="" xmlns:a16="http://schemas.microsoft.com/office/drawing/2014/main" id="{00000000-0008-0000-0E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926395" y="4478185"/>
            <a:ext cx="1521123" cy="353680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1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ANDALUCÍA</a:t>
            </a:r>
          </a:p>
        </xdr:txBody>
      </xdr:sp>
      <xdr:sp macro="" textlink="">
        <xdr:nvSpPr>
          <xdr:cNvPr id="8" name="Text Box 290">
            <a:extLst>
              <a:ext uri="{FF2B5EF4-FFF2-40B4-BE49-F238E27FC236}">
                <a16:creationId xmlns="" xmlns:a16="http://schemas.microsoft.com/office/drawing/2014/main" id="{00000000-0008-0000-0E00-00000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640399" y="3770515"/>
            <a:ext cx="1220303" cy="343221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LEVANTE</a:t>
            </a:r>
          </a:p>
        </xdr:txBody>
      </xdr:sp>
      <xdr:sp macro="" textlink="">
        <xdr:nvSpPr>
          <xdr:cNvPr id="9" name="Oval 297">
            <a:extLst>
              <a:ext uri="{FF2B5EF4-FFF2-40B4-BE49-F238E27FC236}">
                <a16:creationId xmlns="" xmlns:a16="http://schemas.microsoft.com/office/drawing/2014/main" id="{00000000-0008-0000-0E00-000009000000}"/>
              </a:ext>
            </a:extLst>
          </xdr:cNvPr>
          <xdr:cNvSpPr>
            <a:spLocks/>
          </xdr:cNvSpPr>
        </xdr:nvSpPr>
        <xdr:spPr bwMode="auto">
          <a:xfrm>
            <a:off x="4925033" y="2799944"/>
            <a:ext cx="264658" cy="261096"/>
          </a:xfrm>
          <a:prstGeom prst="ellipse">
            <a:avLst/>
          </a:prstGeom>
          <a:grpFill/>
          <a:ln w="25400">
            <a:solidFill>
              <a:srgbClr val="C0C0C0">
                <a:alpha val="0"/>
              </a:srgbClr>
            </a:solidFill>
            <a:miter lim="800000"/>
            <a:headEnd/>
            <a:tailEnd/>
          </a:ln>
        </xdr:spPr>
        <xdr:txBody>
          <a:bodyPr wrap="square" lIns="0" tIns="0" rIns="0" bIns="0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ES" sz="1800" b="0" i="0" u="none" strike="noStrike" kern="0" cap="none" spc="0" normalizeH="0" baseline="0">
              <a:ln>
                <a:noFill/>
              </a:ln>
              <a:solidFill>
                <a:srgbClr val="989898"/>
              </a:solidFill>
              <a:effectLst/>
              <a:uLnTx/>
              <a:uFillTx/>
              <a:latin typeface="Arial"/>
              <a:ea typeface="ＭＳ Ｐゴシック"/>
            </a:endParaRPr>
          </a:p>
        </xdr:txBody>
      </xdr:sp>
      <xdr:sp macro="" textlink="">
        <xdr:nvSpPr>
          <xdr:cNvPr id="10" name="Text Box 311">
            <a:extLst>
              <a:ext uri="{FF2B5EF4-FFF2-40B4-BE49-F238E27FC236}">
                <a16:creationId xmlns="" xmlns:a16="http://schemas.microsoft.com/office/drawing/2014/main" id="{00000000-0008-0000-0E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286366" y="1700840"/>
            <a:ext cx="2365906" cy="343221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REST. CAT/ARAGÓN</a:t>
            </a:r>
          </a:p>
        </xdr:txBody>
      </xdr:sp>
      <xdr:sp macro="" textlink="">
        <xdr:nvSpPr>
          <xdr:cNvPr id="11" name="Oval 335">
            <a:extLst>
              <a:ext uri="{FF2B5EF4-FFF2-40B4-BE49-F238E27FC236}">
                <a16:creationId xmlns="" xmlns:a16="http://schemas.microsoft.com/office/drawing/2014/main" id="{00000000-0008-0000-0E00-00000B000000}"/>
              </a:ext>
            </a:extLst>
          </xdr:cNvPr>
          <xdr:cNvSpPr>
            <a:spLocks/>
          </xdr:cNvSpPr>
        </xdr:nvSpPr>
        <xdr:spPr bwMode="auto">
          <a:xfrm>
            <a:off x="7584843" y="2091473"/>
            <a:ext cx="264658" cy="261096"/>
          </a:xfrm>
          <a:prstGeom prst="ellipse">
            <a:avLst/>
          </a:prstGeom>
          <a:grpFill/>
          <a:ln w="25400">
            <a:solidFill>
              <a:srgbClr val="C0C0C0">
                <a:alpha val="0"/>
              </a:srgbClr>
            </a:solidFill>
            <a:miter lim="800000"/>
            <a:headEnd/>
            <a:tailEnd/>
          </a:ln>
        </xdr:spPr>
        <xdr:txBody>
          <a:bodyPr wrap="square" lIns="0" tIns="0" rIns="0" bIns="0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ES" sz="1800" b="0" i="0" u="none" strike="noStrike" kern="0" cap="none" spc="0" normalizeH="0" baseline="0">
              <a:ln>
                <a:noFill/>
              </a:ln>
              <a:solidFill>
                <a:srgbClr val="989898"/>
              </a:solidFill>
              <a:effectLst/>
              <a:uLnTx/>
              <a:uFillTx/>
              <a:latin typeface="Arial"/>
              <a:ea typeface="ＭＳ Ｐゴシック"/>
            </a:endParaRPr>
          </a:p>
        </xdr:txBody>
      </xdr:sp>
      <xdr:grpSp>
        <xdr:nvGrpSpPr>
          <xdr:cNvPr id="12" name="Group 353">
            <a:extLst>
              <a:ext uri="{FF2B5EF4-FFF2-40B4-BE49-F238E27FC236}">
                <a16:creationId xmlns="" xmlns:a16="http://schemas.microsoft.com/office/drawing/2014/main" id="{00000000-0008-0000-0E00-00000C000000}"/>
              </a:ext>
            </a:extLst>
          </xdr:cNvPr>
          <xdr:cNvGrpSpPr>
            <a:grpSpLocks/>
          </xdr:cNvGrpSpPr>
        </xdr:nvGrpSpPr>
        <xdr:grpSpPr bwMode="auto">
          <a:xfrm>
            <a:off x="4516467" y="2835048"/>
            <a:ext cx="1194267" cy="329803"/>
            <a:chOff x="2128" y="1750"/>
            <a:chExt cx="722" cy="216"/>
          </a:xfrm>
          <a:grpFill/>
        </xdr:grpSpPr>
        <xdr:sp macro="" textlink="">
          <xdr:nvSpPr>
            <xdr:cNvPr id="16" name="Rectangle 354">
              <a:extLst>
                <a:ext uri="{FF2B5EF4-FFF2-40B4-BE49-F238E27FC236}">
                  <a16:creationId xmlns="" xmlns:a16="http://schemas.microsoft.com/office/drawing/2014/main" id="{00000000-0008-0000-0E00-000010000000}"/>
                </a:ext>
              </a:extLst>
            </xdr:cNvPr>
            <xdr:cNvSpPr>
              <a:spLocks/>
            </xdr:cNvSpPr>
          </xdr:nvSpPr>
          <xdr:spPr bwMode="auto">
            <a:xfrm>
              <a:off x="2128" y="1780"/>
              <a:ext cx="722" cy="186"/>
            </a:xfrm>
            <a:prstGeom prst="rect">
              <a:avLst/>
            </a:prstGeom>
            <a:grpFill/>
            <a:ln>
              <a:noFill/>
            </a:ln>
            <a:extLst>
              <a:ext uri="{91240B29-F687-4F45-9708-019B960494DF}">
                <a14:hiddenLine xmlns:a14="http://schemas.microsoft.com/office/drawing/2010/main" w="12700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square" lIns="0" tIns="0" rIns="0" bIns="0" anchor="ctr"/>
            <a:lstStyle>
              <a:defPPr>
                <a:defRPr lang="en-US"/>
              </a:defPPr>
              <a:lvl1pPr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1pPr>
              <a:lvl2pPr marL="4572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2pPr>
              <a:lvl3pPr marL="9144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3pPr>
              <a:lvl4pPr marL="13716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4pPr>
              <a:lvl5pPr marL="18288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5pPr>
              <a:lvl6pPr marL="22860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6pPr>
              <a:lvl7pPr marL="27432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7pPr>
              <a:lvl8pPr marL="32004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8pPr>
              <a:lvl9pPr marL="36576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9pPr>
            </a:lstStyle>
            <a:p>
              <a:pPr marL="0" marR="0" lvl="0" indent="0" algn="ctr" defTabSz="665163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1050" b="1" i="0" u="none" strike="noStrike" kern="0" cap="none" spc="0" normalizeH="0" baseline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Calibri" panose="020F0502020204030204" pitchFamily="34" charset="0"/>
                  <a:ea typeface="ＭＳ Ｐゴシック"/>
                  <a:sym typeface="Arial Black" pitchFamily="34" charset="0"/>
                </a:rPr>
                <a:t>AMM</a:t>
              </a:r>
            </a:p>
          </xdr:txBody>
        </xdr:sp>
        <xdr:sp macro="" textlink="">
          <xdr:nvSpPr>
            <xdr:cNvPr id="17" name="Oval 355">
              <a:extLst>
                <a:ext uri="{FF2B5EF4-FFF2-40B4-BE49-F238E27FC236}">
                  <a16:creationId xmlns="" xmlns:a16="http://schemas.microsoft.com/office/drawing/2014/main" id="{00000000-0008-0000-0E00-000011000000}"/>
                </a:ext>
              </a:extLst>
            </xdr:cNvPr>
            <xdr:cNvSpPr>
              <a:spLocks/>
            </xdr:cNvSpPr>
          </xdr:nvSpPr>
          <xdr:spPr bwMode="auto">
            <a:xfrm>
              <a:off x="2403" y="1750"/>
              <a:ext cx="105" cy="111"/>
            </a:xfrm>
            <a:prstGeom prst="ellipse">
              <a:avLst/>
            </a:prstGeom>
            <a:grpFill/>
            <a:ln w="25400">
              <a:solidFill>
                <a:srgbClr val="C0C0C0">
                  <a:alpha val="0"/>
                </a:srgbClr>
              </a:solidFill>
              <a:miter lim="800000"/>
              <a:headEnd/>
              <a:tailEnd/>
            </a:ln>
          </xdr:spPr>
          <xdr:txBody>
            <a:bodyPr wrap="square" lIns="0" tIns="0" rIns="0" bIns="0"/>
            <a:lstStyle>
              <a:defPPr>
                <a:defRPr lang="en-US"/>
              </a:defPPr>
              <a:lvl1pPr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1pPr>
              <a:lvl2pPr marL="4572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2pPr>
              <a:lvl3pPr marL="9144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3pPr>
              <a:lvl4pPr marL="13716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4pPr>
              <a:lvl5pPr marL="18288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5pPr>
              <a:lvl6pPr marL="22860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6pPr>
              <a:lvl7pPr marL="27432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7pPr>
              <a:lvl8pPr marL="32004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8pPr>
              <a:lvl9pPr marL="36576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9pPr>
            </a:lstStyle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ES" sz="1800" b="0" i="0" u="none" strike="noStrike" kern="0" cap="none" spc="0" normalizeH="0" baseline="0">
                <a:ln>
                  <a:noFill/>
                </a:ln>
                <a:solidFill>
                  <a:srgbClr val="989898"/>
                </a:solidFill>
                <a:effectLst/>
                <a:uLnTx/>
                <a:uFillTx/>
                <a:latin typeface="Arial"/>
                <a:ea typeface="ＭＳ Ｐゴシック"/>
              </a:endParaRPr>
            </a:p>
          </xdr:txBody>
        </xdr:sp>
      </xdr:grpSp>
      <xdr:sp macro="" textlink="">
        <xdr:nvSpPr>
          <xdr:cNvPr id="13" name="Rectangle 357">
            <a:extLst>
              <a:ext uri="{FF2B5EF4-FFF2-40B4-BE49-F238E27FC236}">
                <a16:creationId xmlns="" xmlns:a16="http://schemas.microsoft.com/office/drawing/2014/main" id="{00000000-0008-0000-0E00-00000D000000}"/>
              </a:ext>
            </a:extLst>
          </xdr:cNvPr>
          <xdr:cNvSpPr>
            <a:spLocks/>
          </xdr:cNvSpPr>
        </xdr:nvSpPr>
        <xdr:spPr bwMode="auto">
          <a:xfrm>
            <a:off x="7323000" y="2053508"/>
            <a:ext cx="676415" cy="313010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0" tIns="0" rIns="0" bIns="0" anchor="ctr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algn="r" defTabSz="665163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  <a:sym typeface="Arial Black" pitchFamily="34" charset="0"/>
              </a:rPr>
              <a:t>AMB</a:t>
            </a:r>
          </a:p>
        </xdr:txBody>
      </xdr:sp>
      <xdr:sp macro="" textlink="">
        <xdr:nvSpPr>
          <xdr:cNvPr id="14" name="Oval 358">
            <a:extLst>
              <a:ext uri="{FF2B5EF4-FFF2-40B4-BE49-F238E27FC236}">
                <a16:creationId xmlns="" xmlns:a16="http://schemas.microsoft.com/office/drawing/2014/main" id="{00000000-0008-0000-0E00-00000E000000}"/>
              </a:ext>
            </a:extLst>
          </xdr:cNvPr>
          <xdr:cNvSpPr>
            <a:spLocks/>
          </xdr:cNvSpPr>
        </xdr:nvSpPr>
        <xdr:spPr bwMode="auto">
          <a:xfrm>
            <a:off x="7634465" y="2141860"/>
            <a:ext cx="173683" cy="169483"/>
          </a:xfrm>
          <a:prstGeom prst="ellipse">
            <a:avLst/>
          </a:prstGeom>
          <a:grpFill/>
          <a:ln w="25400">
            <a:solidFill>
              <a:srgbClr val="C0C0C0">
                <a:alpha val="0"/>
              </a:srgbClr>
            </a:solidFill>
            <a:miter lim="800000"/>
            <a:headEnd/>
            <a:tailEnd/>
          </a:ln>
        </xdr:spPr>
        <xdr:txBody>
          <a:bodyPr wrap="square" lIns="0" tIns="0" rIns="0" bIns="0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ES" sz="1800" b="0" i="0" u="none" strike="noStrike" kern="0" cap="none" spc="0" normalizeH="0" baseline="0">
              <a:ln>
                <a:noFill/>
              </a:ln>
              <a:solidFill>
                <a:srgbClr val="989898"/>
              </a:solidFill>
              <a:effectLst/>
              <a:uLnTx/>
              <a:uFillTx/>
              <a:latin typeface="Arial"/>
              <a:ea typeface="ＭＳ Ｐゴシック"/>
            </a:endParaRPr>
          </a:p>
        </xdr:txBody>
      </xdr:sp>
      <xdr:sp macro="" textlink="">
        <xdr:nvSpPr>
          <xdr:cNvPr id="15" name="Text Box 373">
            <a:extLst>
              <a:ext uri="{FF2B5EF4-FFF2-40B4-BE49-F238E27FC236}">
                <a16:creationId xmlns="" xmlns:a16="http://schemas.microsoft.com/office/drawing/2014/main" id="{00000000-0008-0000-0E00-00000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813943" y="1389649"/>
            <a:ext cx="1470504" cy="322479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1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NORTE CENTRO</a:t>
            </a:r>
          </a:p>
        </xdr:txBody>
      </xdr:sp>
    </xdr:grpSp>
    <xdr:clientData/>
  </xdr:twoCellAnchor>
  <xdr:twoCellAnchor>
    <xdr:from>
      <xdr:col>1</xdr:col>
      <xdr:colOff>0</xdr:colOff>
      <xdr:row>2</xdr:row>
      <xdr:rowOff>19050</xdr:rowOff>
    </xdr:from>
    <xdr:to>
      <xdr:col>1</xdr:col>
      <xdr:colOff>6315074</xdr:colOff>
      <xdr:row>3</xdr:row>
      <xdr:rowOff>6889</xdr:rowOff>
    </xdr:to>
    <xdr:sp macro="" textlink="">
      <xdr:nvSpPr>
        <xdr:cNvPr id="108" name="107 Rectángulo redondeado">
          <a:extLst>
            <a:ext uri="{FF2B5EF4-FFF2-40B4-BE49-F238E27FC236}">
              <a16:creationId xmlns="" xmlns:a16="http://schemas.microsoft.com/office/drawing/2014/main" id="{00000000-0008-0000-0E00-00006C000000}"/>
            </a:ext>
          </a:extLst>
        </xdr:cNvPr>
        <xdr:cNvSpPr/>
      </xdr:nvSpPr>
      <xdr:spPr>
        <a:xfrm>
          <a:off x="85725" y="514350"/>
          <a:ext cx="6315074" cy="225964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>
              <a:solidFill>
                <a:schemeClr val="bg1"/>
              </a:solidFill>
            </a:rPr>
            <a:t>Periodicidad</a:t>
          </a:r>
        </a:p>
      </xdr:txBody>
    </xdr:sp>
    <xdr:clientData/>
  </xdr:twoCellAnchor>
  <xdr:twoCellAnchor>
    <xdr:from>
      <xdr:col>1</xdr:col>
      <xdr:colOff>0</xdr:colOff>
      <xdr:row>5</xdr:row>
      <xdr:rowOff>66675</xdr:rowOff>
    </xdr:from>
    <xdr:to>
      <xdr:col>1</xdr:col>
      <xdr:colOff>6315074</xdr:colOff>
      <xdr:row>6</xdr:row>
      <xdr:rowOff>54514</xdr:rowOff>
    </xdr:to>
    <xdr:sp macro="" textlink="">
      <xdr:nvSpPr>
        <xdr:cNvPr id="109" name="108 Rectángulo redondeado">
          <a:extLst>
            <a:ext uri="{FF2B5EF4-FFF2-40B4-BE49-F238E27FC236}">
              <a16:creationId xmlns="" xmlns:a16="http://schemas.microsoft.com/office/drawing/2014/main" id="{00000000-0008-0000-0E00-00006D000000}"/>
            </a:ext>
          </a:extLst>
        </xdr:cNvPr>
        <xdr:cNvSpPr/>
      </xdr:nvSpPr>
      <xdr:spPr>
        <a:xfrm>
          <a:off x="85725" y="1057275"/>
          <a:ext cx="6315074" cy="225964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>
              <a:solidFill>
                <a:schemeClr val="bg1"/>
              </a:solidFill>
            </a:rPr>
            <a:t>Variables</a:t>
          </a:r>
        </a:p>
      </xdr:txBody>
    </xdr:sp>
    <xdr:clientData/>
  </xdr:twoCellAnchor>
  <xdr:twoCellAnchor>
    <xdr:from>
      <xdr:col>1</xdr:col>
      <xdr:colOff>0</xdr:colOff>
      <xdr:row>19</xdr:row>
      <xdr:rowOff>1</xdr:rowOff>
    </xdr:from>
    <xdr:to>
      <xdr:col>1</xdr:col>
      <xdr:colOff>6315074</xdr:colOff>
      <xdr:row>20</xdr:row>
      <xdr:rowOff>47626</xdr:rowOff>
    </xdr:to>
    <xdr:sp macro="" textlink="">
      <xdr:nvSpPr>
        <xdr:cNvPr id="110" name="109 Rectángulo redondeado">
          <a:extLst>
            <a:ext uri="{FF2B5EF4-FFF2-40B4-BE49-F238E27FC236}">
              <a16:creationId xmlns="" xmlns:a16="http://schemas.microsoft.com/office/drawing/2014/main" id="{00000000-0008-0000-0E00-00006E000000}"/>
            </a:ext>
          </a:extLst>
        </xdr:cNvPr>
        <xdr:cNvSpPr/>
      </xdr:nvSpPr>
      <xdr:spPr>
        <a:xfrm>
          <a:off x="85725" y="5991226"/>
          <a:ext cx="6315074" cy="285750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>
              <a:solidFill>
                <a:schemeClr val="bg1"/>
              </a:solidFill>
            </a:rPr>
            <a:t>Regiones</a:t>
          </a:r>
        </a:p>
      </xdr:txBody>
    </xdr:sp>
    <xdr:clientData/>
  </xdr:twoCellAnchor>
  <xdr:oneCellAnchor>
    <xdr:from>
      <xdr:col>1</xdr:col>
      <xdr:colOff>1654968</xdr:colOff>
      <xdr:row>0</xdr:row>
      <xdr:rowOff>130970</xdr:rowOff>
    </xdr:from>
    <xdr:ext cx="3500437" cy="273841"/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738312" y="130970"/>
          <a:ext cx="3500437" cy="273841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1">
          <a:noAutofit/>
        </a:bodyPr>
        <a:lstStyle/>
        <a:p>
          <a:pPr algn="ctr"/>
          <a:r>
            <a:rPr lang="es-ES" sz="1100" b="1">
              <a:solidFill>
                <a:schemeClr val="bg1"/>
              </a:solidFill>
            </a:rPr>
            <a:t>Volver a Menú</a:t>
          </a: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1608138</xdr:colOff>
      <xdr:row>1</xdr:row>
      <xdr:rowOff>34860</xdr:rowOff>
    </xdr:to>
    <xdr:pic>
      <xdr:nvPicPr>
        <xdr:cNvPr id="111" name="Imagen 110">
          <a:extLst>
            <a:ext uri="{FF2B5EF4-FFF2-40B4-BE49-F238E27FC236}">
              <a16:creationId xmlns="" xmlns:a16="http://schemas.microsoft.com/office/drawing/2014/main" id="{21B3289C-9418-40E7-AD12-35F5E306D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697038" cy="492060"/>
        </a:xfrm>
        <a:prstGeom prst="rect">
          <a:avLst/>
        </a:prstGeom>
      </xdr:spPr>
    </xdr:pic>
    <xdr:clientData/>
  </xdr:twoCellAnchor>
  <xdr:twoCellAnchor>
    <xdr:from>
      <xdr:col>1</xdr:col>
      <xdr:colOff>5238751</xdr:colOff>
      <xdr:row>0</xdr:row>
      <xdr:rowOff>64068</xdr:rowOff>
    </xdr:from>
    <xdr:to>
      <xdr:col>2</xdr:col>
      <xdr:colOff>221118</xdr:colOff>
      <xdr:row>0</xdr:row>
      <xdr:rowOff>429191</xdr:rowOff>
    </xdr:to>
    <xdr:sp macro="" textlink="">
      <xdr:nvSpPr>
        <xdr:cNvPr id="112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1C94670B-DD68-40DB-9074-BE17B3C74483}"/>
            </a:ext>
          </a:extLst>
        </xdr:cNvPr>
        <xdr:cNvSpPr/>
      </xdr:nvSpPr>
      <xdr:spPr>
        <a:xfrm>
          <a:off x="5329465" y="64068"/>
          <a:ext cx="1595439" cy="36512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2222500</xdr:colOff>
      <xdr:row>0</xdr:row>
      <xdr:rowOff>40822</xdr:rowOff>
    </xdr:from>
    <xdr:to>
      <xdr:col>11</xdr:col>
      <xdr:colOff>430325</xdr:colOff>
      <xdr:row>0</xdr:row>
      <xdr:rowOff>636135</xdr:rowOff>
    </xdr:to>
    <xdr:sp macro="" textlink="">
      <xdr:nvSpPr>
        <xdr:cNvPr id="2" name="1 Rectángulo redondead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2397125" y="40822"/>
          <a:ext cx="10249013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T4'16</a:t>
          </a:r>
        </a:p>
      </xdr:txBody>
    </xdr:sp>
    <xdr:clientData/>
  </xdr:twoCellAnchor>
  <xdr:twoCellAnchor>
    <xdr:from>
      <xdr:col>9</xdr:col>
      <xdr:colOff>231321</xdr:colOff>
      <xdr:row>1</xdr:row>
      <xdr:rowOff>20411</xdr:rowOff>
    </xdr:from>
    <xdr:to>
      <xdr:col>11</xdr:col>
      <xdr:colOff>367392</xdr:colOff>
      <xdr:row>3</xdr:row>
      <xdr:rowOff>3403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/>
      </xdr:nvSpPr>
      <xdr:spPr>
        <a:xfrm>
          <a:off x="9337221" y="687161"/>
          <a:ext cx="2002971" cy="649742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0</xdr:colOff>
      <xdr:row>3</xdr:row>
      <xdr:rowOff>42523</xdr:rowOff>
    </xdr:from>
    <xdr:to>
      <xdr:col>11</xdr:col>
      <xdr:colOff>406513</xdr:colOff>
      <xdr:row>4</xdr:row>
      <xdr:rowOff>140023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/>
      </xdr:nvSpPr>
      <xdr:spPr>
        <a:xfrm>
          <a:off x="166688" y="1376023"/>
          <a:ext cx="12455638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19</xdr:row>
      <xdr:rowOff>81241</xdr:rowOff>
    </xdr:from>
    <xdr:to>
      <xdr:col>11</xdr:col>
      <xdr:colOff>398509</xdr:colOff>
      <xdr:row>20</xdr:row>
      <xdr:rowOff>12054</xdr:rowOff>
    </xdr:to>
    <xdr:sp macro="" textlink="">
      <xdr:nvSpPr>
        <xdr:cNvPr id="6" name="5 Rectángulo redondeado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/>
      </xdr:nvSpPr>
      <xdr:spPr>
        <a:xfrm>
          <a:off x="166688" y="5343804"/>
          <a:ext cx="12447634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751494</xdr:colOff>
      <xdr:row>20</xdr:row>
      <xdr:rowOff>41320</xdr:rowOff>
    </xdr:from>
    <xdr:to>
      <xdr:col>11</xdr:col>
      <xdr:colOff>398509</xdr:colOff>
      <xdr:row>20</xdr:row>
      <xdr:rowOff>309561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SpPr/>
      </xdr:nvSpPr>
      <xdr:spPr>
        <a:xfrm>
          <a:off x="918182" y="5661070"/>
          <a:ext cx="11696140" cy="268241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751494</xdr:colOff>
      <xdr:row>32</xdr:row>
      <xdr:rowOff>184198</xdr:rowOff>
    </xdr:from>
    <xdr:to>
      <xdr:col>11</xdr:col>
      <xdr:colOff>398509</xdr:colOff>
      <xdr:row>33</xdr:row>
      <xdr:rowOff>263698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/>
      </xdr:nvSpPr>
      <xdr:spPr>
        <a:xfrm>
          <a:off x="918182" y="8935292"/>
          <a:ext cx="116961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45</xdr:row>
      <xdr:rowOff>75635</xdr:rowOff>
    </xdr:from>
    <xdr:to>
      <xdr:col>11</xdr:col>
      <xdr:colOff>398509</xdr:colOff>
      <xdr:row>46</xdr:row>
      <xdr:rowOff>6448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SpPr/>
      </xdr:nvSpPr>
      <xdr:spPr>
        <a:xfrm>
          <a:off x="166688" y="12160479"/>
          <a:ext cx="12447634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 (No se incluye Canarias)</a:t>
          </a:r>
        </a:p>
      </xdr:txBody>
    </xdr:sp>
    <xdr:clientData/>
  </xdr:twoCellAnchor>
  <xdr:twoCellAnchor>
    <xdr:from>
      <xdr:col>1</xdr:col>
      <xdr:colOff>751494</xdr:colOff>
      <xdr:row>46</xdr:row>
      <xdr:rowOff>35713</xdr:rowOff>
    </xdr:from>
    <xdr:to>
      <xdr:col>11</xdr:col>
      <xdr:colOff>398509</xdr:colOff>
      <xdr:row>46</xdr:row>
      <xdr:rowOff>305713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/>
      </xdr:nvSpPr>
      <xdr:spPr>
        <a:xfrm>
          <a:off x="918182" y="12477744"/>
          <a:ext cx="116961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762000</xdr:colOff>
      <xdr:row>58</xdr:row>
      <xdr:rowOff>47625</xdr:rowOff>
    </xdr:from>
    <xdr:to>
      <xdr:col>11</xdr:col>
      <xdr:colOff>409015</xdr:colOff>
      <xdr:row>58</xdr:row>
      <xdr:rowOff>317625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SpPr/>
      </xdr:nvSpPr>
      <xdr:spPr>
        <a:xfrm>
          <a:off x="928688" y="15704344"/>
          <a:ext cx="116961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11907</xdr:colOff>
      <xdr:row>1</xdr:row>
      <xdr:rowOff>119063</xdr:rowOff>
    </xdr:from>
    <xdr:to>
      <xdr:col>3</xdr:col>
      <xdr:colOff>119064</xdr:colOff>
      <xdr:row>2</xdr:row>
      <xdr:rowOff>107157</xdr:rowOff>
    </xdr:to>
    <xdr:sp macro="" textlink="">
      <xdr:nvSpPr>
        <xdr:cNvPr id="12" name="11 CuadroTexto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178595" y="785813"/>
          <a:ext cx="3440907" cy="34528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 anchorCtr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Bebidas Frías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2151225</xdr:colOff>
      <xdr:row>1</xdr:row>
      <xdr:rowOff>2792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C5260BF-58F8-42D6-BF91-9E7BF4B42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2177144</xdr:colOff>
      <xdr:row>0</xdr:row>
      <xdr:rowOff>0</xdr:rowOff>
    </xdr:from>
    <xdr:to>
      <xdr:col>11</xdr:col>
      <xdr:colOff>189506</xdr:colOff>
      <xdr:row>0</xdr:row>
      <xdr:rowOff>595313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/>
      </xdr:nvSpPr>
      <xdr:spPr>
        <a:xfrm>
          <a:off x="2403930" y="0"/>
          <a:ext cx="11819076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T4'16</a:t>
          </a:r>
        </a:p>
      </xdr:txBody>
    </xdr:sp>
    <xdr:clientData/>
  </xdr:twoCellAnchor>
  <xdr:twoCellAnchor>
    <xdr:from>
      <xdr:col>8</xdr:col>
      <xdr:colOff>595309</xdr:colOff>
      <xdr:row>0</xdr:row>
      <xdr:rowOff>642938</xdr:rowOff>
    </xdr:from>
    <xdr:to>
      <xdr:col>11</xdr:col>
      <xdr:colOff>177599</xdr:colOff>
      <xdr:row>2</xdr:row>
      <xdr:rowOff>185208</xdr:rowOff>
    </xdr:to>
    <xdr:sp macro="" textlink="">
      <xdr:nvSpPr>
        <xdr:cNvPr id="6" name="5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/>
      </xdr:nvSpPr>
      <xdr:spPr>
        <a:xfrm>
          <a:off x="8572497" y="642938"/>
          <a:ext cx="1975446" cy="566208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35719</xdr:colOff>
      <xdr:row>1</xdr:row>
      <xdr:rowOff>101204</xdr:rowOff>
    </xdr:from>
    <xdr:to>
      <xdr:col>3</xdr:col>
      <xdr:colOff>71438</xdr:colOff>
      <xdr:row>2</xdr:row>
      <xdr:rowOff>65485</xdr:rowOff>
    </xdr:to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35719" y="767954"/>
          <a:ext cx="3440907" cy="321469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Bebidas Espirituosas</a:t>
          </a:r>
        </a:p>
      </xdr:txBody>
    </xdr:sp>
    <xdr:clientData/>
  </xdr:twoCellAnchor>
  <xdr:twoCellAnchor>
    <xdr:from>
      <xdr:col>1</xdr:col>
      <xdr:colOff>12346</xdr:colOff>
      <xdr:row>3</xdr:row>
      <xdr:rowOff>23812</xdr:rowOff>
    </xdr:from>
    <xdr:to>
      <xdr:col>11</xdr:col>
      <xdr:colOff>189506</xdr:colOff>
      <xdr:row>4</xdr:row>
      <xdr:rowOff>121312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/>
      </xdr:nvSpPr>
      <xdr:spPr>
        <a:xfrm>
          <a:off x="216453" y="1302883"/>
          <a:ext cx="12981482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202952</xdr:colOff>
      <xdr:row>18</xdr:row>
      <xdr:rowOff>250030</xdr:rowOff>
    </xdr:from>
    <xdr:to>
      <xdr:col>11</xdr:col>
      <xdr:colOff>148685</xdr:colOff>
      <xdr:row>19</xdr:row>
      <xdr:rowOff>61780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/>
      </xdr:nvSpPr>
      <xdr:spPr>
        <a:xfrm>
          <a:off x="407059" y="5407137"/>
          <a:ext cx="12750055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711680</xdr:colOff>
      <xdr:row>19</xdr:row>
      <xdr:rowOff>115660</xdr:rowOff>
    </xdr:from>
    <xdr:to>
      <xdr:col>11</xdr:col>
      <xdr:colOff>175898</xdr:colOff>
      <xdr:row>19</xdr:row>
      <xdr:rowOff>385660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/>
      </xdr:nvSpPr>
      <xdr:spPr>
        <a:xfrm>
          <a:off x="915787" y="5749017"/>
          <a:ext cx="122685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698074</xdr:colOff>
      <xdr:row>30</xdr:row>
      <xdr:rowOff>6804</xdr:rowOff>
    </xdr:from>
    <xdr:to>
      <xdr:col>11</xdr:col>
      <xdr:colOff>162292</xdr:colOff>
      <xdr:row>30</xdr:row>
      <xdr:rowOff>276804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/>
      </xdr:nvSpPr>
      <xdr:spPr>
        <a:xfrm>
          <a:off x="902181" y="8620125"/>
          <a:ext cx="122685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243773</xdr:colOff>
      <xdr:row>41</xdr:row>
      <xdr:rowOff>139480</xdr:rowOff>
    </xdr:from>
    <xdr:to>
      <xdr:col>11</xdr:col>
      <xdr:colOff>189506</xdr:colOff>
      <xdr:row>42</xdr:row>
      <xdr:rowOff>32873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/>
      </xdr:nvSpPr>
      <xdr:spPr>
        <a:xfrm>
          <a:off x="447880" y="11719159"/>
          <a:ext cx="12750055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 Canarias)</a:t>
          </a:r>
        </a:p>
      </xdr:txBody>
    </xdr:sp>
    <xdr:clientData/>
  </xdr:twoCellAnchor>
  <xdr:twoCellAnchor>
    <xdr:from>
      <xdr:col>1</xdr:col>
      <xdr:colOff>725288</xdr:colOff>
      <xdr:row>42</xdr:row>
      <xdr:rowOff>59538</xdr:rowOff>
    </xdr:from>
    <xdr:to>
      <xdr:col>11</xdr:col>
      <xdr:colOff>189506</xdr:colOff>
      <xdr:row>42</xdr:row>
      <xdr:rowOff>329538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/>
      </xdr:nvSpPr>
      <xdr:spPr>
        <a:xfrm>
          <a:off x="929395" y="12033824"/>
          <a:ext cx="122685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725288</xdr:colOff>
      <xdr:row>54</xdr:row>
      <xdr:rowOff>20412</xdr:rowOff>
    </xdr:from>
    <xdr:to>
      <xdr:col>11</xdr:col>
      <xdr:colOff>189506</xdr:colOff>
      <xdr:row>54</xdr:row>
      <xdr:rowOff>290412</xdr:rowOff>
    </xdr:to>
    <xdr:sp macro="" textlink="">
      <xdr:nvSpPr>
        <xdr:cNvPr id="14" name="13 Rectángulo redondeado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/>
      </xdr:nvSpPr>
      <xdr:spPr>
        <a:xfrm>
          <a:off x="929395" y="15274019"/>
          <a:ext cx="122685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2099064</xdr:colOff>
      <xdr:row>0</xdr:row>
      <xdr:rowOff>669542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800A0E16-08BF-4A5E-B989-CD3D00A75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2143124</xdr:colOff>
      <xdr:row>0</xdr:row>
      <xdr:rowOff>0</xdr:rowOff>
    </xdr:from>
    <xdr:to>
      <xdr:col>6</xdr:col>
      <xdr:colOff>166686</xdr:colOff>
      <xdr:row>0</xdr:row>
      <xdr:rowOff>595313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/>
      </xdr:nvSpPr>
      <xdr:spPr>
        <a:xfrm>
          <a:off x="2405062" y="0"/>
          <a:ext cx="7111999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T4'16</a:t>
          </a:r>
        </a:p>
      </xdr:txBody>
    </xdr:sp>
    <xdr:clientData/>
  </xdr:twoCellAnchor>
  <xdr:twoCellAnchor>
    <xdr:from>
      <xdr:col>4</xdr:col>
      <xdr:colOff>1500188</xdr:colOff>
      <xdr:row>1</xdr:row>
      <xdr:rowOff>0</xdr:rowOff>
    </xdr:from>
    <xdr:to>
      <xdr:col>6</xdr:col>
      <xdr:colOff>119063</xdr:colOff>
      <xdr:row>3</xdr:row>
      <xdr:rowOff>0</xdr:rowOff>
    </xdr:to>
    <xdr:sp macro="" textlink="">
      <xdr:nvSpPr>
        <xdr:cNvPr id="6" name="5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/>
      </xdr:nvSpPr>
      <xdr:spPr>
        <a:xfrm>
          <a:off x="7608094" y="666750"/>
          <a:ext cx="1905000" cy="642938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1</xdr:colOff>
      <xdr:row>1</xdr:row>
      <xdr:rowOff>154782</xdr:rowOff>
    </xdr:from>
    <xdr:to>
      <xdr:col>2</xdr:col>
      <xdr:colOff>47626</xdr:colOff>
      <xdr:row>2</xdr:row>
      <xdr:rowOff>130969</xdr:rowOff>
    </xdr:to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416720" y="821532"/>
          <a:ext cx="2452687" cy="333375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Cerveza</a:t>
          </a:r>
        </a:p>
      </xdr:txBody>
    </xdr:sp>
    <xdr:clientData/>
  </xdr:twoCellAnchor>
  <xdr:twoCellAnchor>
    <xdr:from>
      <xdr:col>1</xdr:col>
      <xdr:colOff>0</xdr:colOff>
      <xdr:row>3</xdr:row>
      <xdr:rowOff>59534</xdr:rowOff>
    </xdr:from>
    <xdr:to>
      <xdr:col>6</xdr:col>
      <xdr:colOff>146524</xdr:colOff>
      <xdr:row>4</xdr:row>
      <xdr:rowOff>157034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/>
      </xdr:nvSpPr>
      <xdr:spPr>
        <a:xfrm>
          <a:off x="250031" y="1369222"/>
          <a:ext cx="8504712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18</xdr:row>
      <xdr:rowOff>47624</xdr:rowOff>
    </xdr:from>
    <xdr:to>
      <xdr:col>6</xdr:col>
      <xdr:colOff>146524</xdr:colOff>
      <xdr:row>19</xdr:row>
      <xdr:rowOff>2249</xdr:rowOff>
    </xdr:to>
    <xdr:sp macro="" textlink="">
      <xdr:nvSpPr>
        <xdr:cNvPr id="14" name="13 Rectángulo redondeado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SpPr/>
      </xdr:nvSpPr>
      <xdr:spPr>
        <a:xfrm>
          <a:off x="250031" y="4941093"/>
          <a:ext cx="8504712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440531</xdr:colOff>
      <xdr:row>19</xdr:row>
      <xdr:rowOff>23810</xdr:rowOff>
    </xdr:from>
    <xdr:to>
      <xdr:col>6</xdr:col>
      <xdr:colOff>146523</xdr:colOff>
      <xdr:row>19</xdr:row>
      <xdr:rowOff>293810</xdr:rowOff>
    </xdr:to>
    <xdr:sp macro="" textlink="">
      <xdr:nvSpPr>
        <xdr:cNvPr id="15" name="14 Rectángulo redondeado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SpPr/>
      </xdr:nvSpPr>
      <xdr:spPr>
        <a:xfrm>
          <a:off x="690562" y="5250654"/>
          <a:ext cx="806418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464344</xdr:colOff>
      <xdr:row>30</xdr:row>
      <xdr:rowOff>23818</xdr:rowOff>
    </xdr:from>
    <xdr:to>
      <xdr:col>6</xdr:col>
      <xdr:colOff>170336</xdr:colOff>
      <xdr:row>30</xdr:row>
      <xdr:rowOff>293818</xdr:rowOff>
    </xdr:to>
    <xdr:sp macro="" textlink="">
      <xdr:nvSpPr>
        <xdr:cNvPr id="16" name="15 Rectángulo redondeado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SpPr/>
      </xdr:nvSpPr>
      <xdr:spPr>
        <a:xfrm>
          <a:off x="714375" y="7965287"/>
          <a:ext cx="806418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41</xdr:row>
      <xdr:rowOff>71443</xdr:rowOff>
    </xdr:from>
    <xdr:to>
      <xdr:col>6</xdr:col>
      <xdr:colOff>146524</xdr:colOff>
      <xdr:row>42</xdr:row>
      <xdr:rowOff>26068</xdr:rowOff>
    </xdr:to>
    <xdr:sp macro="" textlink="">
      <xdr:nvSpPr>
        <xdr:cNvPr id="17" name="16 Rectángulo redondeado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SpPr/>
      </xdr:nvSpPr>
      <xdr:spPr>
        <a:xfrm>
          <a:off x="250031" y="10822787"/>
          <a:ext cx="8504712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</a:t>
          </a:r>
          <a:r>
            <a:rPr lang="es-ES" sz="1200" baseline="0">
              <a:solidFill>
                <a:sysClr val="windowText" lastClr="000000"/>
              </a:solidFill>
            </a:rPr>
            <a:t> Canarias)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440531</xdr:colOff>
      <xdr:row>42</xdr:row>
      <xdr:rowOff>47629</xdr:rowOff>
    </xdr:from>
    <xdr:to>
      <xdr:col>6</xdr:col>
      <xdr:colOff>146523</xdr:colOff>
      <xdr:row>42</xdr:row>
      <xdr:rowOff>317629</xdr:rowOff>
    </xdr:to>
    <xdr:sp macro="" textlink="">
      <xdr:nvSpPr>
        <xdr:cNvPr id="18" name="17 Rectángulo redondeado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SpPr/>
      </xdr:nvSpPr>
      <xdr:spPr>
        <a:xfrm>
          <a:off x="690562" y="11132348"/>
          <a:ext cx="806418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440531</xdr:colOff>
      <xdr:row>54</xdr:row>
      <xdr:rowOff>23818</xdr:rowOff>
    </xdr:from>
    <xdr:to>
      <xdr:col>6</xdr:col>
      <xdr:colOff>146523</xdr:colOff>
      <xdr:row>54</xdr:row>
      <xdr:rowOff>293818</xdr:rowOff>
    </xdr:to>
    <xdr:sp macro="" textlink="">
      <xdr:nvSpPr>
        <xdr:cNvPr id="19" name="18 Rectángulo redondeado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/>
      </xdr:nvSpPr>
      <xdr:spPr>
        <a:xfrm>
          <a:off x="690562" y="14168443"/>
          <a:ext cx="806418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2063912</xdr:colOff>
      <xdr:row>1</xdr:row>
      <xdr:rowOff>2792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90FB51CC-87B9-4356-8CB7-A1789E61D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2222500</xdr:colOff>
      <xdr:row>0</xdr:row>
      <xdr:rowOff>40822</xdr:rowOff>
    </xdr:from>
    <xdr:to>
      <xdr:col>11</xdr:col>
      <xdr:colOff>430325</xdr:colOff>
      <xdr:row>0</xdr:row>
      <xdr:rowOff>636135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/>
      </xdr:nvSpPr>
      <xdr:spPr>
        <a:xfrm>
          <a:off x="2397125" y="40822"/>
          <a:ext cx="9995013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T4'16</a:t>
          </a:r>
        </a:p>
      </xdr:txBody>
    </xdr:sp>
    <xdr:clientData/>
  </xdr:twoCellAnchor>
  <xdr:twoCellAnchor>
    <xdr:from>
      <xdr:col>9</xdr:col>
      <xdr:colOff>231321</xdr:colOff>
      <xdr:row>1</xdr:row>
      <xdr:rowOff>20411</xdr:rowOff>
    </xdr:from>
    <xdr:to>
      <xdr:col>11</xdr:col>
      <xdr:colOff>367392</xdr:colOff>
      <xdr:row>3</xdr:row>
      <xdr:rowOff>3403</xdr:rowOff>
    </xdr:to>
    <xdr:sp macro="" textlink="">
      <xdr:nvSpPr>
        <xdr:cNvPr id="6" name="5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/>
      </xdr:nvSpPr>
      <xdr:spPr>
        <a:xfrm>
          <a:off x="8970509" y="687161"/>
          <a:ext cx="1898196" cy="649742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-1</xdr:colOff>
      <xdr:row>1</xdr:row>
      <xdr:rowOff>188400</xdr:rowOff>
    </xdr:from>
    <xdr:to>
      <xdr:col>5</xdr:col>
      <xdr:colOff>488156</xdr:colOff>
      <xdr:row>2</xdr:row>
      <xdr:rowOff>144977</xdr:rowOff>
    </xdr:to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166687" y="855150"/>
          <a:ext cx="5679282" cy="313765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VINO, ESPUM. (inc.cava) TINTO DE VERANO, SIDRA	</a:t>
          </a:r>
        </a:p>
      </xdr:txBody>
    </xdr:sp>
    <xdr:clientData/>
  </xdr:twoCellAnchor>
  <xdr:twoCellAnchor>
    <xdr:from>
      <xdr:col>1</xdr:col>
      <xdr:colOff>0</xdr:colOff>
      <xdr:row>3</xdr:row>
      <xdr:rowOff>54429</xdr:rowOff>
    </xdr:from>
    <xdr:to>
      <xdr:col>11</xdr:col>
      <xdr:colOff>406513</xdr:colOff>
      <xdr:row>4</xdr:row>
      <xdr:rowOff>151929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/>
      </xdr:nvSpPr>
      <xdr:spPr>
        <a:xfrm>
          <a:off x="166688" y="1387929"/>
          <a:ext cx="11169763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18</xdr:row>
      <xdr:rowOff>164587</xdr:rowOff>
    </xdr:from>
    <xdr:to>
      <xdr:col>11</xdr:col>
      <xdr:colOff>398509</xdr:colOff>
      <xdr:row>19</xdr:row>
      <xdr:rowOff>262087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/>
      </xdr:nvSpPr>
      <xdr:spPr>
        <a:xfrm>
          <a:off x="166688" y="5236650"/>
          <a:ext cx="11161759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751494</xdr:colOff>
      <xdr:row>19</xdr:row>
      <xdr:rowOff>303259</xdr:rowOff>
    </xdr:from>
    <xdr:to>
      <xdr:col>11</xdr:col>
      <xdr:colOff>398509</xdr:colOff>
      <xdr:row>20</xdr:row>
      <xdr:rowOff>263697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/>
      </xdr:nvSpPr>
      <xdr:spPr>
        <a:xfrm>
          <a:off x="918182" y="5565822"/>
          <a:ext cx="1041026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751494</xdr:colOff>
      <xdr:row>31</xdr:row>
      <xdr:rowOff>5604</xdr:rowOff>
    </xdr:from>
    <xdr:to>
      <xdr:col>11</xdr:col>
      <xdr:colOff>398509</xdr:colOff>
      <xdr:row>31</xdr:row>
      <xdr:rowOff>275604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/>
      </xdr:nvSpPr>
      <xdr:spPr>
        <a:xfrm>
          <a:off x="918182" y="8399510"/>
          <a:ext cx="1041026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42</xdr:row>
      <xdr:rowOff>75633</xdr:rowOff>
    </xdr:from>
    <xdr:to>
      <xdr:col>11</xdr:col>
      <xdr:colOff>398509</xdr:colOff>
      <xdr:row>42</xdr:row>
      <xdr:rowOff>363633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/>
      </xdr:nvSpPr>
      <xdr:spPr>
        <a:xfrm>
          <a:off x="166688" y="11386571"/>
          <a:ext cx="11161759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</a:t>
          </a:r>
          <a:r>
            <a:rPr lang="es-ES" sz="1200" baseline="0">
              <a:solidFill>
                <a:sysClr val="windowText" lastClr="000000"/>
              </a:solidFill>
            </a:rPr>
            <a:t> Canarias)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751494</xdr:colOff>
      <xdr:row>43</xdr:row>
      <xdr:rowOff>35713</xdr:rowOff>
    </xdr:from>
    <xdr:to>
      <xdr:col>11</xdr:col>
      <xdr:colOff>398509</xdr:colOff>
      <xdr:row>43</xdr:row>
      <xdr:rowOff>305713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/>
      </xdr:nvSpPr>
      <xdr:spPr>
        <a:xfrm>
          <a:off x="918182" y="11656213"/>
          <a:ext cx="1041026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773906</xdr:colOff>
      <xdr:row>55</xdr:row>
      <xdr:rowOff>0</xdr:rowOff>
    </xdr:from>
    <xdr:to>
      <xdr:col>11</xdr:col>
      <xdr:colOff>420921</xdr:colOff>
      <xdr:row>55</xdr:row>
      <xdr:rowOff>270000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/>
      </xdr:nvSpPr>
      <xdr:spPr>
        <a:xfrm>
          <a:off x="940594" y="14906625"/>
          <a:ext cx="1041026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2151225</xdr:colOff>
      <xdr:row>1</xdr:row>
      <xdr:rowOff>2792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BD679EFD-7BBB-44D0-938F-6AE6B023C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2182813</xdr:colOff>
      <xdr:row>0</xdr:row>
      <xdr:rowOff>0</xdr:rowOff>
    </xdr:from>
    <xdr:to>
      <xdr:col>16</xdr:col>
      <xdr:colOff>190500</xdr:colOff>
      <xdr:row>0</xdr:row>
      <xdr:rowOff>595313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/>
      </xdr:nvSpPr>
      <xdr:spPr>
        <a:xfrm>
          <a:off x="2405063" y="0"/>
          <a:ext cx="12152312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T4'16</a:t>
          </a:r>
        </a:p>
      </xdr:txBody>
    </xdr:sp>
    <xdr:clientData/>
  </xdr:twoCellAnchor>
  <xdr:twoCellAnchor>
    <xdr:from>
      <xdr:col>12</xdr:col>
      <xdr:colOff>202406</xdr:colOff>
      <xdr:row>0</xdr:row>
      <xdr:rowOff>660797</xdr:rowOff>
    </xdr:from>
    <xdr:to>
      <xdr:col>16</xdr:col>
      <xdr:colOff>190500</xdr:colOff>
      <xdr:row>2</xdr:row>
      <xdr:rowOff>232172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/>
      </xdr:nvSpPr>
      <xdr:spPr>
        <a:xfrm>
          <a:off x="10572750" y="660797"/>
          <a:ext cx="3036094" cy="59531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23812</xdr:colOff>
      <xdr:row>1</xdr:row>
      <xdr:rowOff>136922</xdr:rowOff>
    </xdr:from>
    <xdr:to>
      <xdr:col>5</xdr:col>
      <xdr:colOff>416719</xdr:colOff>
      <xdr:row>2</xdr:row>
      <xdr:rowOff>89297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23812" y="803672"/>
          <a:ext cx="5512595" cy="30956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Bebidas Refrescantes </a:t>
          </a:r>
          <a:r>
            <a:rPr kumimoji="0" lang="es-ES" sz="18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(Solas sin combinados)</a:t>
          </a:r>
          <a:endParaRPr kumimoji="0" lang="es-ES" sz="20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3</xdr:row>
      <xdr:rowOff>142875</xdr:rowOff>
    </xdr:from>
    <xdr:to>
      <xdr:col>16</xdr:col>
      <xdr:colOff>178594</xdr:colOff>
      <xdr:row>4</xdr:row>
      <xdr:rowOff>240375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/>
      </xdr:nvSpPr>
      <xdr:spPr>
        <a:xfrm>
          <a:off x="214313" y="1404938"/>
          <a:ext cx="13596937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18</xdr:row>
      <xdr:rowOff>107154</xdr:rowOff>
    </xdr:from>
    <xdr:to>
      <xdr:col>16</xdr:col>
      <xdr:colOff>178594</xdr:colOff>
      <xdr:row>19</xdr:row>
      <xdr:rowOff>26060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/>
      </xdr:nvSpPr>
      <xdr:spPr>
        <a:xfrm>
          <a:off x="214313" y="5333998"/>
          <a:ext cx="13596937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833437</xdr:colOff>
      <xdr:row>19</xdr:row>
      <xdr:rowOff>47624</xdr:rowOff>
    </xdr:from>
    <xdr:to>
      <xdr:col>16</xdr:col>
      <xdr:colOff>178594</xdr:colOff>
      <xdr:row>19</xdr:row>
      <xdr:rowOff>317624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SpPr/>
      </xdr:nvSpPr>
      <xdr:spPr>
        <a:xfrm>
          <a:off x="1047750" y="5643562"/>
          <a:ext cx="1276350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833437</xdr:colOff>
      <xdr:row>31</xdr:row>
      <xdr:rowOff>59533</xdr:rowOff>
    </xdr:from>
    <xdr:to>
      <xdr:col>16</xdr:col>
      <xdr:colOff>178594</xdr:colOff>
      <xdr:row>31</xdr:row>
      <xdr:rowOff>329533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/>
      </xdr:nvSpPr>
      <xdr:spPr>
        <a:xfrm>
          <a:off x="1047750" y="8870158"/>
          <a:ext cx="1276350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43</xdr:row>
      <xdr:rowOff>119055</xdr:rowOff>
    </xdr:from>
    <xdr:to>
      <xdr:col>16</xdr:col>
      <xdr:colOff>178594</xdr:colOff>
      <xdr:row>44</xdr:row>
      <xdr:rowOff>37961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/>
      </xdr:nvSpPr>
      <xdr:spPr>
        <a:xfrm>
          <a:off x="214313" y="12203899"/>
          <a:ext cx="13596937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</a:t>
          </a:r>
          <a:r>
            <a:rPr lang="es-ES" sz="1200" baseline="0">
              <a:solidFill>
                <a:sysClr val="windowText" lastClr="000000"/>
              </a:solidFill>
            </a:rPr>
            <a:t> Canarias)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833437</xdr:colOff>
      <xdr:row>44</xdr:row>
      <xdr:rowOff>59525</xdr:rowOff>
    </xdr:from>
    <xdr:to>
      <xdr:col>16</xdr:col>
      <xdr:colOff>178594</xdr:colOff>
      <xdr:row>44</xdr:row>
      <xdr:rowOff>329525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/>
      </xdr:nvSpPr>
      <xdr:spPr>
        <a:xfrm>
          <a:off x="1047750" y="12513463"/>
          <a:ext cx="1276350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845343</xdr:colOff>
      <xdr:row>56</xdr:row>
      <xdr:rowOff>59533</xdr:rowOff>
    </xdr:from>
    <xdr:to>
      <xdr:col>16</xdr:col>
      <xdr:colOff>190500</xdr:colOff>
      <xdr:row>56</xdr:row>
      <xdr:rowOff>329533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SpPr/>
      </xdr:nvSpPr>
      <xdr:spPr>
        <a:xfrm>
          <a:off x="1059656" y="15871033"/>
          <a:ext cx="1276350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2103600</xdr:colOff>
      <xdr:row>1</xdr:row>
      <xdr:rowOff>2792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6904F50A-64DE-48A9-B45A-3CA89DABF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642938</xdr:colOff>
      <xdr:row>1</xdr:row>
      <xdr:rowOff>204400</xdr:rowOff>
    </xdr:from>
    <xdr:to>
      <xdr:col>4</xdr:col>
      <xdr:colOff>0</xdr:colOff>
      <xdr:row>3</xdr:row>
      <xdr:rowOff>37713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SpPr/>
      </xdr:nvSpPr>
      <xdr:spPr>
        <a:xfrm>
          <a:off x="4095751" y="871150"/>
          <a:ext cx="2674937" cy="59531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7938</xdr:colOff>
      <xdr:row>1</xdr:row>
      <xdr:rowOff>341314</xdr:rowOff>
    </xdr:from>
    <xdr:to>
      <xdr:col>1</xdr:col>
      <xdr:colOff>2746376</xdr:colOff>
      <xdr:row>2</xdr:row>
      <xdr:rowOff>186532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57188" y="1008064"/>
          <a:ext cx="2738438" cy="36909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Aguas</a:t>
          </a:r>
        </a:p>
      </xdr:txBody>
    </xdr:sp>
    <xdr:clientData/>
  </xdr:twoCellAnchor>
  <xdr:twoCellAnchor>
    <xdr:from>
      <xdr:col>1</xdr:col>
      <xdr:colOff>0</xdr:colOff>
      <xdr:row>3</xdr:row>
      <xdr:rowOff>71437</xdr:rowOff>
    </xdr:from>
    <xdr:to>
      <xdr:col>4</xdr:col>
      <xdr:colOff>0</xdr:colOff>
      <xdr:row>4</xdr:row>
      <xdr:rowOff>168937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/>
      </xdr:nvSpPr>
      <xdr:spPr>
        <a:xfrm>
          <a:off x="333375" y="1500187"/>
          <a:ext cx="6131719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18</xdr:row>
      <xdr:rowOff>154777</xdr:rowOff>
    </xdr:from>
    <xdr:to>
      <xdr:col>4</xdr:col>
      <xdr:colOff>0</xdr:colOff>
      <xdr:row>19</xdr:row>
      <xdr:rowOff>49871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SpPr/>
      </xdr:nvSpPr>
      <xdr:spPr>
        <a:xfrm>
          <a:off x="333375" y="5155402"/>
          <a:ext cx="6131719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1035844</xdr:colOff>
      <xdr:row>19</xdr:row>
      <xdr:rowOff>71432</xdr:rowOff>
    </xdr:from>
    <xdr:to>
      <xdr:col>4</xdr:col>
      <xdr:colOff>0</xdr:colOff>
      <xdr:row>19</xdr:row>
      <xdr:rowOff>341432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SpPr/>
      </xdr:nvSpPr>
      <xdr:spPr>
        <a:xfrm>
          <a:off x="1369219" y="5464963"/>
          <a:ext cx="509587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1035844</xdr:colOff>
      <xdr:row>31</xdr:row>
      <xdr:rowOff>95249</xdr:rowOff>
    </xdr:from>
    <xdr:to>
      <xdr:col>4</xdr:col>
      <xdr:colOff>0</xdr:colOff>
      <xdr:row>31</xdr:row>
      <xdr:rowOff>365249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/>
      </xdr:nvSpPr>
      <xdr:spPr>
        <a:xfrm>
          <a:off x="1369219" y="8501062"/>
          <a:ext cx="509587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43</xdr:row>
      <xdr:rowOff>154780</xdr:rowOff>
    </xdr:from>
    <xdr:to>
      <xdr:col>4</xdr:col>
      <xdr:colOff>0</xdr:colOff>
      <xdr:row>44</xdr:row>
      <xdr:rowOff>49873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SpPr/>
      </xdr:nvSpPr>
      <xdr:spPr>
        <a:xfrm>
          <a:off x="333375" y="11691936"/>
          <a:ext cx="6131719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 Canarias)</a:t>
          </a:r>
        </a:p>
      </xdr:txBody>
    </xdr:sp>
    <xdr:clientData/>
  </xdr:twoCellAnchor>
  <xdr:twoCellAnchor>
    <xdr:from>
      <xdr:col>1</xdr:col>
      <xdr:colOff>1035844</xdr:colOff>
      <xdr:row>44</xdr:row>
      <xdr:rowOff>71436</xdr:rowOff>
    </xdr:from>
    <xdr:to>
      <xdr:col>4</xdr:col>
      <xdr:colOff>0</xdr:colOff>
      <xdr:row>44</xdr:row>
      <xdr:rowOff>341436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SpPr/>
      </xdr:nvSpPr>
      <xdr:spPr>
        <a:xfrm>
          <a:off x="1369219" y="12001499"/>
          <a:ext cx="509587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1035844</xdr:colOff>
      <xdr:row>56</xdr:row>
      <xdr:rowOff>83344</xdr:rowOff>
    </xdr:from>
    <xdr:to>
      <xdr:col>4</xdr:col>
      <xdr:colOff>0</xdr:colOff>
      <xdr:row>56</xdr:row>
      <xdr:rowOff>353344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SpPr/>
      </xdr:nvSpPr>
      <xdr:spPr>
        <a:xfrm>
          <a:off x="1369219" y="15132844"/>
          <a:ext cx="509587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1889124</xdr:colOff>
      <xdr:row>0</xdr:row>
      <xdr:rowOff>0</xdr:rowOff>
    </xdr:from>
    <xdr:to>
      <xdr:col>4</xdr:col>
      <xdr:colOff>-1</xdr:colOff>
      <xdr:row>1</xdr:row>
      <xdr:rowOff>111125</xdr:rowOff>
    </xdr:to>
    <xdr:sp macro="" textlink="">
      <xdr:nvSpPr>
        <xdr:cNvPr id="14" name="3 Rectángulo redondeado">
          <a:extLst>
            <a:ext uri="{FF2B5EF4-FFF2-40B4-BE49-F238E27FC236}">
              <a16:creationId xmlns="" xmlns:a16="http://schemas.microsoft.com/office/drawing/2014/main" id="{5CB96000-FC52-4CC5-9169-63CA57CE8423}"/>
            </a:ext>
          </a:extLst>
        </xdr:cNvPr>
        <xdr:cNvSpPr/>
      </xdr:nvSpPr>
      <xdr:spPr>
        <a:xfrm>
          <a:off x="2238374" y="0"/>
          <a:ext cx="4532313" cy="777875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lIns="0" tIns="0" rIns="0" bIns="0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T4'16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1780290</xdr:colOff>
      <xdr:row>0</xdr:row>
      <xdr:rowOff>608324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97A19467-88F7-4E33-A929-47A64F5D9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29540" cy="6083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535302</xdr:colOff>
      <xdr:row>1</xdr:row>
      <xdr:rowOff>158751</xdr:rowOff>
    </xdr:from>
    <xdr:to>
      <xdr:col>4</xdr:col>
      <xdr:colOff>0</xdr:colOff>
      <xdr:row>3</xdr:row>
      <xdr:rowOff>1299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SpPr/>
      </xdr:nvSpPr>
      <xdr:spPr>
        <a:xfrm>
          <a:off x="3845240" y="825501"/>
          <a:ext cx="2782573" cy="445798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1</xdr:colOff>
      <xdr:row>1</xdr:row>
      <xdr:rowOff>257972</xdr:rowOff>
    </xdr:from>
    <xdr:to>
      <xdr:col>1</xdr:col>
      <xdr:colOff>2286000</xdr:colOff>
      <xdr:row>2</xdr:row>
      <xdr:rowOff>198441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206376" y="924722"/>
          <a:ext cx="2285999" cy="305594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Zumos</a:t>
          </a:r>
        </a:p>
      </xdr:txBody>
    </xdr:sp>
    <xdr:clientData/>
  </xdr:twoCellAnchor>
  <xdr:twoCellAnchor>
    <xdr:from>
      <xdr:col>1</xdr:col>
      <xdr:colOff>23813</xdr:colOff>
      <xdr:row>3</xdr:row>
      <xdr:rowOff>47628</xdr:rowOff>
    </xdr:from>
    <xdr:to>
      <xdr:col>4</xdr:col>
      <xdr:colOff>0</xdr:colOff>
      <xdr:row>4</xdr:row>
      <xdr:rowOff>145128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SpPr/>
      </xdr:nvSpPr>
      <xdr:spPr>
        <a:xfrm>
          <a:off x="226219" y="1309691"/>
          <a:ext cx="6107906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1</xdr:colOff>
      <xdr:row>18</xdr:row>
      <xdr:rowOff>59532</xdr:rowOff>
    </xdr:from>
    <xdr:to>
      <xdr:col>3</xdr:col>
      <xdr:colOff>1559719</xdr:colOff>
      <xdr:row>18</xdr:row>
      <xdr:rowOff>347532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SpPr/>
      </xdr:nvSpPr>
      <xdr:spPr>
        <a:xfrm>
          <a:off x="202407" y="4893470"/>
          <a:ext cx="6107906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737394</xdr:colOff>
      <xdr:row>19</xdr:row>
      <xdr:rowOff>35719</xdr:rowOff>
    </xdr:from>
    <xdr:to>
      <xdr:col>3</xdr:col>
      <xdr:colOff>1547812</xdr:colOff>
      <xdr:row>19</xdr:row>
      <xdr:rowOff>305719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SpPr/>
      </xdr:nvSpPr>
      <xdr:spPr>
        <a:xfrm>
          <a:off x="939800" y="5226844"/>
          <a:ext cx="5358606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808832</xdr:colOff>
      <xdr:row>31</xdr:row>
      <xdr:rowOff>59531</xdr:rowOff>
    </xdr:from>
    <xdr:to>
      <xdr:col>4</xdr:col>
      <xdr:colOff>35719</xdr:colOff>
      <xdr:row>31</xdr:row>
      <xdr:rowOff>329531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SpPr/>
      </xdr:nvSpPr>
      <xdr:spPr>
        <a:xfrm>
          <a:off x="1011238" y="8274844"/>
          <a:ext cx="5358606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23813</xdr:colOff>
      <xdr:row>43</xdr:row>
      <xdr:rowOff>107176</xdr:rowOff>
    </xdr:from>
    <xdr:to>
      <xdr:col>4</xdr:col>
      <xdr:colOff>0</xdr:colOff>
      <xdr:row>44</xdr:row>
      <xdr:rowOff>37988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SpPr/>
      </xdr:nvSpPr>
      <xdr:spPr>
        <a:xfrm>
          <a:off x="226219" y="11406207"/>
          <a:ext cx="6107906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 Canarias)</a:t>
          </a:r>
        </a:p>
      </xdr:txBody>
    </xdr:sp>
    <xdr:clientData/>
  </xdr:twoCellAnchor>
  <xdr:twoCellAnchor>
    <xdr:from>
      <xdr:col>1</xdr:col>
      <xdr:colOff>773113</xdr:colOff>
      <xdr:row>44</xdr:row>
      <xdr:rowOff>47626</xdr:rowOff>
    </xdr:from>
    <xdr:to>
      <xdr:col>4</xdr:col>
      <xdr:colOff>0</xdr:colOff>
      <xdr:row>44</xdr:row>
      <xdr:rowOff>317626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SpPr/>
      </xdr:nvSpPr>
      <xdr:spPr>
        <a:xfrm>
          <a:off x="975519" y="11703845"/>
          <a:ext cx="5358606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773113</xdr:colOff>
      <xdr:row>56</xdr:row>
      <xdr:rowOff>47625</xdr:rowOff>
    </xdr:from>
    <xdr:to>
      <xdr:col>4</xdr:col>
      <xdr:colOff>0</xdr:colOff>
      <xdr:row>56</xdr:row>
      <xdr:rowOff>317625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SpPr/>
      </xdr:nvSpPr>
      <xdr:spPr>
        <a:xfrm>
          <a:off x="975519" y="14787563"/>
          <a:ext cx="5358606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2031999</xdr:colOff>
      <xdr:row>0</xdr:row>
      <xdr:rowOff>0</xdr:rowOff>
    </xdr:from>
    <xdr:to>
      <xdr:col>4</xdr:col>
      <xdr:colOff>142874</xdr:colOff>
      <xdr:row>1</xdr:row>
      <xdr:rowOff>111125</xdr:rowOff>
    </xdr:to>
    <xdr:sp macro="" textlink="">
      <xdr:nvSpPr>
        <xdr:cNvPr id="14" name="3 Rectángulo redondeado">
          <a:extLst>
            <a:ext uri="{FF2B5EF4-FFF2-40B4-BE49-F238E27FC236}">
              <a16:creationId xmlns="" xmlns:a16="http://schemas.microsoft.com/office/drawing/2014/main" id="{CCF31E76-A0E9-40E0-A818-8C36C2BD1625}"/>
            </a:ext>
          </a:extLst>
        </xdr:cNvPr>
        <xdr:cNvSpPr/>
      </xdr:nvSpPr>
      <xdr:spPr>
        <a:xfrm>
          <a:off x="2238374" y="0"/>
          <a:ext cx="4532313" cy="777875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lIns="0" tIns="0" rIns="0" bIns="0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T4'16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1923165</xdr:colOff>
      <xdr:row>0</xdr:row>
      <xdr:rowOff>608324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AA47C93A-ED25-4713-8903-AA8A88CDC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29540" cy="6083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23813</xdr:colOff>
      <xdr:row>1</xdr:row>
      <xdr:rowOff>236142</xdr:rowOff>
    </xdr:from>
    <xdr:to>
      <xdr:col>2</xdr:col>
      <xdr:colOff>250033</xdr:colOff>
      <xdr:row>2</xdr:row>
      <xdr:rowOff>200423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222251" y="902892"/>
          <a:ext cx="3329782" cy="32940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Bebidas Zumo + Leche</a:t>
          </a:r>
        </a:p>
      </xdr:txBody>
    </xdr:sp>
    <xdr:clientData/>
  </xdr:twoCellAnchor>
  <xdr:twoCellAnchor>
    <xdr:from>
      <xdr:col>1</xdr:col>
      <xdr:colOff>11905</xdr:colOff>
      <xdr:row>3</xdr:row>
      <xdr:rowOff>59534</xdr:rowOff>
    </xdr:from>
    <xdr:to>
      <xdr:col>5</xdr:col>
      <xdr:colOff>9280</xdr:colOff>
      <xdr:row>4</xdr:row>
      <xdr:rowOff>157034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/>
      </xdr:nvSpPr>
      <xdr:spPr>
        <a:xfrm>
          <a:off x="202405" y="1321597"/>
          <a:ext cx="6295781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11905</xdr:colOff>
      <xdr:row>18</xdr:row>
      <xdr:rowOff>83342</xdr:rowOff>
    </xdr:from>
    <xdr:to>
      <xdr:col>5</xdr:col>
      <xdr:colOff>9280</xdr:colOff>
      <xdr:row>19</xdr:row>
      <xdr:rowOff>14155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/>
      </xdr:nvSpPr>
      <xdr:spPr>
        <a:xfrm>
          <a:off x="202405" y="4917280"/>
          <a:ext cx="6295781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726281</xdr:colOff>
      <xdr:row>19</xdr:row>
      <xdr:rowOff>35715</xdr:rowOff>
    </xdr:from>
    <xdr:to>
      <xdr:col>5</xdr:col>
      <xdr:colOff>9280</xdr:colOff>
      <xdr:row>19</xdr:row>
      <xdr:rowOff>305715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SpPr/>
      </xdr:nvSpPr>
      <xdr:spPr>
        <a:xfrm>
          <a:off x="916781" y="5226840"/>
          <a:ext cx="558140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726281</xdr:colOff>
      <xdr:row>30</xdr:row>
      <xdr:rowOff>202405</xdr:rowOff>
    </xdr:from>
    <xdr:to>
      <xdr:col>5</xdr:col>
      <xdr:colOff>9280</xdr:colOff>
      <xdr:row>31</xdr:row>
      <xdr:rowOff>162842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/>
      </xdr:nvSpPr>
      <xdr:spPr>
        <a:xfrm>
          <a:off x="916781" y="8167686"/>
          <a:ext cx="558140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11905</xdr:colOff>
      <xdr:row>43</xdr:row>
      <xdr:rowOff>35718</xdr:rowOff>
    </xdr:from>
    <xdr:to>
      <xdr:col>5</xdr:col>
      <xdr:colOff>9280</xdr:colOff>
      <xdr:row>43</xdr:row>
      <xdr:rowOff>323718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SpPr/>
      </xdr:nvSpPr>
      <xdr:spPr>
        <a:xfrm>
          <a:off x="202405" y="11025187"/>
          <a:ext cx="6295781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 Canarias)</a:t>
          </a:r>
        </a:p>
      </xdr:txBody>
    </xdr:sp>
    <xdr:clientData/>
  </xdr:twoCellAnchor>
  <xdr:twoCellAnchor>
    <xdr:from>
      <xdr:col>1</xdr:col>
      <xdr:colOff>738187</xdr:colOff>
      <xdr:row>44</xdr:row>
      <xdr:rowOff>23812</xdr:rowOff>
    </xdr:from>
    <xdr:to>
      <xdr:col>5</xdr:col>
      <xdr:colOff>21186</xdr:colOff>
      <xdr:row>44</xdr:row>
      <xdr:rowOff>293812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/>
      </xdr:nvSpPr>
      <xdr:spPr>
        <a:xfrm>
          <a:off x="928687" y="11537156"/>
          <a:ext cx="558140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726281</xdr:colOff>
      <xdr:row>56</xdr:row>
      <xdr:rowOff>47624</xdr:rowOff>
    </xdr:from>
    <xdr:to>
      <xdr:col>5</xdr:col>
      <xdr:colOff>9280</xdr:colOff>
      <xdr:row>56</xdr:row>
      <xdr:rowOff>317624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SpPr/>
      </xdr:nvSpPr>
      <xdr:spPr>
        <a:xfrm>
          <a:off x="916781" y="14573249"/>
          <a:ext cx="558140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702000</xdr:colOff>
      <xdr:row>1</xdr:row>
      <xdr:rowOff>158751</xdr:rowOff>
    </xdr:from>
    <xdr:to>
      <xdr:col>4</xdr:col>
      <xdr:colOff>166698</xdr:colOff>
      <xdr:row>3</xdr:row>
      <xdr:rowOff>1299</xdr:rowOff>
    </xdr:to>
    <xdr:sp macro="" textlink="">
      <xdr:nvSpPr>
        <xdr:cNvPr id="14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E6E10066-C36B-4633-9DFA-03532B2F911A}"/>
            </a:ext>
          </a:extLst>
        </xdr:cNvPr>
        <xdr:cNvSpPr/>
      </xdr:nvSpPr>
      <xdr:spPr>
        <a:xfrm>
          <a:off x="4004000" y="825501"/>
          <a:ext cx="2782573" cy="445798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2039936</xdr:colOff>
      <xdr:row>0</xdr:row>
      <xdr:rowOff>0</xdr:rowOff>
    </xdr:from>
    <xdr:to>
      <xdr:col>4</xdr:col>
      <xdr:colOff>150812</xdr:colOff>
      <xdr:row>1</xdr:row>
      <xdr:rowOff>111125</xdr:rowOff>
    </xdr:to>
    <xdr:sp macro="" textlink="">
      <xdr:nvSpPr>
        <xdr:cNvPr id="15" name="3 Rectángulo redondeado">
          <a:extLst>
            <a:ext uri="{FF2B5EF4-FFF2-40B4-BE49-F238E27FC236}">
              <a16:creationId xmlns="" xmlns:a16="http://schemas.microsoft.com/office/drawing/2014/main" id="{25668E90-A732-4547-B4E6-A44E32ADFA61}"/>
            </a:ext>
          </a:extLst>
        </xdr:cNvPr>
        <xdr:cNvSpPr/>
      </xdr:nvSpPr>
      <xdr:spPr>
        <a:xfrm>
          <a:off x="2238374" y="0"/>
          <a:ext cx="4532313" cy="777875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lIns="0" tIns="0" rIns="0" bIns="0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T4'16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1931102</xdr:colOff>
      <xdr:row>0</xdr:row>
      <xdr:rowOff>608324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A6F7573B-5EC8-44DA-A572-903144411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29540" cy="608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I24"/>
  <sheetViews>
    <sheetView showGridLines="0" showRowColHeaders="0" tabSelected="1" zoomScale="80" zoomScaleNormal="80" workbookViewId="0"/>
  </sheetViews>
  <sheetFormatPr baseColWidth="10" defaultColWidth="11.42578125" defaultRowHeight="15" x14ac:dyDescent="0.25"/>
  <cols>
    <col min="1" max="1" width="11.42578125" style="26" customWidth="1"/>
    <col min="2" max="2" width="7" style="26" customWidth="1"/>
    <col min="3" max="3" width="31.140625" style="26" customWidth="1"/>
    <col min="4" max="7" width="11.42578125" style="26"/>
    <col min="8" max="8" width="7" style="26" customWidth="1"/>
    <col min="9" max="16384" width="11.42578125" style="26"/>
  </cols>
  <sheetData>
    <row r="1" spans="1:9" x14ac:dyDescent="0.25">
      <c r="A1" s="32"/>
      <c r="B1" s="32"/>
      <c r="C1" s="32"/>
      <c r="D1" s="32"/>
      <c r="E1" s="32"/>
      <c r="F1" s="32"/>
      <c r="G1" s="32"/>
      <c r="H1" s="32"/>
      <c r="I1" s="32"/>
    </row>
    <row r="2" spans="1:9" ht="67.5" customHeight="1" x14ac:dyDescent="0.25">
      <c r="A2" s="381"/>
      <c r="B2" s="381"/>
      <c r="C2" s="381"/>
      <c r="D2" s="381"/>
      <c r="E2" s="381"/>
      <c r="F2" s="381"/>
      <c r="G2" s="32"/>
      <c r="H2" s="32"/>
      <c r="I2" s="32"/>
    </row>
    <row r="3" spans="1:9" x14ac:dyDescent="0.25">
      <c r="A3" s="14"/>
      <c r="B3" s="14"/>
      <c r="C3" s="14"/>
      <c r="D3" s="14"/>
      <c r="E3" s="14"/>
      <c r="F3" s="14"/>
      <c r="G3" s="32"/>
      <c r="H3" s="32"/>
      <c r="I3" s="32"/>
    </row>
    <row r="4" spans="1:9" x14ac:dyDescent="0.25">
      <c r="A4" s="14"/>
      <c r="B4" s="14"/>
      <c r="C4" s="18"/>
      <c r="D4" s="14"/>
      <c r="E4" s="14"/>
      <c r="F4" s="14"/>
      <c r="G4" s="32"/>
      <c r="H4" s="32"/>
      <c r="I4" s="32"/>
    </row>
    <row r="5" spans="1:9" s="31" customFormat="1" ht="30" customHeight="1" x14ac:dyDescent="0.45">
      <c r="A5" s="16"/>
      <c r="B5" s="15"/>
      <c r="C5" s="19"/>
      <c r="D5" s="16"/>
      <c r="E5" s="16"/>
      <c r="F5" s="16"/>
      <c r="G5" s="240"/>
      <c r="H5" s="240"/>
      <c r="I5" s="240"/>
    </row>
    <row r="6" spans="1:9" s="31" customFormat="1" ht="30" customHeight="1" x14ac:dyDescent="0.45">
      <c r="A6" s="16"/>
      <c r="B6" s="15"/>
      <c r="C6" s="19"/>
      <c r="D6" s="16"/>
      <c r="E6" s="16"/>
      <c r="F6" s="16"/>
      <c r="G6" s="240"/>
      <c r="H6" s="240"/>
      <c r="I6" s="240"/>
    </row>
    <row r="7" spans="1:9" s="31" customFormat="1" ht="30" customHeight="1" x14ac:dyDescent="0.45">
      <c r="A7" s="16"/>
      <c r="B7" s="15"/>
      <c r="C7" s="19"/>
      <c r="D7" s="16"/>
      <c r="E7" s="16"/>
      <c r="F7" s="16"/>
      <c r="G7" s="240"/>
      <c r="H7" s="240"/>
      <c r="I7" s="240"/>
    </row>
    <row r="8" spans="1:9" s="31" customFormat="1" ht="30" customHeight="1" x14ac:dyDescent="0.45">
      <c r="A8" s="16"/>
      <c r="B8" s="15"/>
      <c r="C8" s="19"/>
      <c r="D8" s="16"/>
      <c r="E8" s="16"/>
      <c r="F8" s="16"/>
      <c r="G8" s="240"/>
      <c r="H8" s="240"/>
      <c r="I8" s="240"/>
    </row>
    <row r="9" spans="1:9" s="31" customFormat="1" ht="30" customHeight="1" x14ac:dyDescent="0.45">
      <c r="A9" s="16"/>
      <c r="B9" s="15"/>
      <c r="C9" s="19"/>
      <c r="D9" s="16"/>
      <c r="E9" s="16"/>
      <c r="F9" s="16"/>
      <c r="G9" s="240"/>
      <c r="H9" s="240"/>
      <c r="I9" s="240"/>
    </row>
    <row r="10" spans="1:9" s="31" customFormat="1" ht="30" customHeight="1" x14ac:dyDescent="0.45">
      <c r="A10" s="16"/>
      <c r="B10" s="15"/>
      <c r="C10" s="19"/>
      <c r="D10" s="16"/>
      <c r="E10" s="16"/>
      <c r="F10" s="16"/>
      <c r="G10" s="240"/>
      <c r="H10" s="240"/>
      <c r="I10" s="240"/>
    </row>
    <row r="11" spans="1:9" s="31" customFormat="1" ht="30" customHeight="1" x14ac:dyDescent="0.45">
      <c r="A11" s="16"/>
      <c r="B11" s="15"/>
      <c r="C11" s="19"/>
      <c r="D11" s="16"/>
      <c r="E11" s="16"/>
      <c r="F11" s="16"/>
      <c r="G11" s="240"/>
      <c r="H11" s="240"/>
      <c r="I11" s="240"/>
    </row>
    <row r="12" spans="1:9" s="31" customFormat="1" ht="30" customHeight="1" x14ac:dyDescent="0.45">
      <c r="A12" s="16"/>
      <c r="B12" s="15"/>
      <c r="C12" s="19"/>
      <c r="D12" s="16"/>
      <c r="E12" s="16"/>
      <c r="F12" s="16"/>
      <c r="G12" s="240"/>
      <c r="H12" s="240"/>
      <c r="I12" s="240"/>
    </row>
    <row r="13" spans="1:9" ht="30" customHeight="1" x14ac:dyDescent="0.25">
      <c r="A13" s="14"/>
      <c r="B13" s="14"/>
      <c r="C13" s="18"/>
      <c r="D13" s="14"/>
      <c r="E13" s="14"/>
      <c r="F13" s="14"/>
      <c r="G13" s="32"/>
      <c r="H13" s="32"/>
      <c r="I13" s="32"/>
    </row>
    <row r="14" spans="1:9" ht="30" customHeight="1" x14ac:dyDescent="0.25">
      <c r="A14" s="14"/>
      <c r="B14"/>
      <c r="C14"/>
      <c r="D14" s="14"/>
      <c r="E14" s="14"/>
      <c r="F14" s="14"/>
      <c r="G14" s="32"/>
      <c r="H14" s="32"/>
      <c r="I14" s="32"/>
    </row>
    <row r="15" spans="1:9" ht="30" customHeight="1" x14ac:dyDescent="0.25">
      <c r="A15" s="14"/>
      <c r="B15"/>
      <c r="C15"/>
      <c r="D15" s="14"/>
      <c r="E15" s="14"/>
      <c r="F15" s="14"/>
      <c r="G15" s="32"/>
      <c r="H15" s="32"/>
      <c r="I15" s="32"/>
    </row>
    <row r="16" spans="1:9" x14ac:dyDescent="0.25">
      <c r="A16"/>
      <c r="B16"/>
      <c r="C16"/>
      <c r="D16"/>
      <c r="E16"/>
      <c r="F16"/>
      <c r="G16" s="32"/>
      <c r="H16" s="32"/>
      <c r="I16" s="32"/>
    </row>
    <row r="17" spans="1:9" ht="30" customHeight="1" x14ac:dyDescent="0.25">
      <c r="A17" s="14"/>
      <c r="B17"/>
      <c r="C17"/>
      <c r="D17" s="14"/>
      <c r="E17" s="14"/>
      <c r="F17" s="14"/>
      <c r="G17" s="32"/>
      <c r="H17" s="32"/>
      <c r="I17" s="32"/>
    </row>
    <row r="18" spans="1:9" x14ac:dyDescent="0.25">
      <c r="A18"/>
      <c r="B18"/>
      <c r="C18"/>
      <c r="D18"/>
      <c r="E18"/>
      <c r="F18"/>
      <c r="G18" s="32"/>
      <c r="H18" s="32"/>
      <c r="I18" s="32"/>
    </row>
    <row r="19" spans="1:9" x14ac:dyDescent="0.25">
      <c r="A19"/>
      <c r="B19"/>
      <c r="C19"/>
      <c r="D19"/>
      <c r="E19"/>
      <c r="F19"/>
      <c r="G19" s="32"/>
      <c r="H19" s="32"/>
      <c r="I19" s="32"/>
    </row>
    <row r="20" spans="1:9" ht="28.5" x14ac:dyDescent="0.45">
      <c r="A20"/>
      <c r="B20" s="15"/>
      <c r="C20" s="19"/>
      <c r="D20"/>
      <c r="E20"/>
      <c r="F20"/>
      <c r="G20" s="32"/>
      <c r="H20" s="32"/>
      <c r="I20" s="32"/>
    </row>
    <row r="21" spans="1:9" ht="21" x14ac:dyDescent="0.35">
      <c r="A21"/>
      <c r="B21" s="14"/>
      <c r="C21" s="19"/>
      <c r="D21"/>
      <c r="E21"/>
      <c r="F21"/>
      <c r="G21" s="32"/>
      <c r="H21" s="32"/>
      <c r="I21" s="32"/>
    </row>
    <row r="22" spans="1:9" x14ac:dyDescent="0.25">
      <c r="A22"/>
      <c r="B22"/>
      <c r="C22"/>
      <c r="D22"/>
      <c r="E22"/>
      <c r="F22"/>
      <c r="G22" s="32"/>
      <c r="H22" s="32"/>
      <c r="I22" s="32"/>
    </row>
    <row r="23" spans="1:9" x14ac:dyDescent="0.25">
      <c r="A23"/>
      <c r="B23"/>
      <c r="C23"/>
      <c r="D23"/>
      <c r="E23"/>
      <c r="F23"/>
      <c r="G23" s="32"/>
      <c r="H23" s="32"/>
      <c r="I23" s="32"/>
    </row>
    <row r="24" spans="1:9" x14ac:dyDescent="0.25">
      <c r="A24"/>
      <c r="B24"/>
      <c r="C24"/>
      <c r="D24"/>
      <c r="E24"/>
      <c r="F24"/>
      <c r="G24" s="32"/>
      <c r="H24" s="32"/>
      <c r="I24" s="32"/>
    </row>
  </sheetData>
  <mergeCells count="1">
    <mergeCell ref="A2:F2"/>
  </mergeCells>
  <pageMargins left="0.7" right="0.7" top="0.75" bottom="0.75" header="0.3" footer="0.3"/>
  <pageSetup paperSize="9" scale="8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/>
  <dimension ref="A1:HH271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baseColWidth="10" defaultColWidth="11.42578125" defaultRowHeight="12" x14ac:dyDescent="0.2"/>
  <cols>
    <col min="1" max="1" width="45.7109375" style="261" customWidth="1"/>
    <col min="2" max="2" width="16.42578125" style="261" customWidth="1"/>
    <col min="3" max="3" width="11.42578125" style="261" customWidth="1"/>
    <col min="4" max="4" width="19.28515625" style="261" customWidth="1"/>
    <col min="5" max="50" width="11.42578125" style="261" customWidth="1"/>
    <col min="51" max="16384" width="11.42578125" style="261"/>
  </cols>
  <sheetData>
    <row r="1" spans="1:216" x14ac:dyDescent="0.2">
      <c r="A1" s="260" t="s">
        <v>248</v>
      </c>
    </row>
    <row r="3" spans="1:216" x14ac:dyDescent="0.2">
      <c r="A3" s="262" t="s">
        <v>250</v>
      </c>
    </row>
    <row r="4" spans="1:216" ht="36" x14ac:dyDescent="0.2">
      <c r="A4" s="263"/>
      <c r="B4" s="264" t="s">
        <v>23</v>
      </c>
      <c r="C4" s="265" t="s">
        <v>24</v>
      </c>
      <c r="D4" s="264" t="s">
        <v>25</v>
      </c>
      <c r="E4" s="264" t="s">
        <v>26</v>
      </c>
      <c r="F4" s="264" t="s">
        <v>27</v>
      </c>
      <c r="G4" s="264" t="s">
        <v>28</v>
      </c>
      <c r="H4" s="264" t="s">
        <v>29</v>
      </c>
      <c r="I4" s="264" t="s">
        <v>30</v>
      </c>
      <c r="J4" s="264" t="s">
        <v>31</v>
      </c>
      <c r="K4" s="264" t="s">
        <v>32</v>
      </c>
      <c r="L4" s="264" t="s">
        <v>33</v>
      </c>
      <c r="M4" s="264" t="s">
        <v>34</v>
      </c>
      <c r="N4" s="264" t="s">
        <v>386</v>
      </c>
      <c r="O4" s="264" t="s">
        <v>387</v>
      </c>
      <c r="P4" s="264" t="s">
        <v>388</v>
      </c>
      <c r="Q4" s="264" t="s">
        <v>35</v>
      </c>
      <c r="R4" s="264" t="s">
        <v>36</v>
      </c>
      <c r="S4" s="264" t="s">
        <v>37</v>
      </c>
      <c r="T4" s="264" t="s">
        <v>38</v>
      </c>
      <c r="U4" s="264" t="s">
        <v>39</v>
      </c>
      <c r="V4" s="264" t="s">
        <v>40</v>
      </c>
      <c r="W4" s="264" t="s">
        <v>41</v>
      </c>
      <c r="X4" s="264" t="s">
        <v>42</v>
      </c>
      <c r="Y4" s="264" t="s">
        <v>43</v>
      </c>
      <c r="Z4" s="265" t="s">
        <v>44</v>
      </c>
      <c r="AA4" s="264" t="s">
        <v>45</v>
      </c>
      <c r="AB4" s="264" t="s">
        <v>46</v>
      </c>
      <c r="AC4" s="264" t="s">
        <v>47</v>
      </c>
      <c r="AD4" s="264" t="s">
        <v>48</v>
      </c>
      <c r="AE4" s="264" t="s">
        <v>49</v>
      </c>
      <c r="AF4" s="264" t="s">
        <v>50</v>
      </c>
      <c r="AG4" s="264" t="s">
        <v>51</v>
      </c>
      <c r="AH4" s="264" t="s">
        <v>52</v>
      </c>
      <c r="AI4" s="264" t="s">
        <v>53</v>
      </c>
      <c r="AJ4" s="264" t="s">
        <v>54</v>
      </c>
      <c r="AK4" s="264" t="s">
        <v>55</v>
      </c>
      <c r="AL4" s="264" t="s">
        <v>56</v>
      </c>
      <c r="AM4" s="264" t="s">
        <v>57</v>
      </c>
      <c r="AN4" s="264" t="s">
        <v>58</v>
      </c>
      <c r="AO4" s="264" t="s">
        <v>59</v>
      </c>
      <c r="AP4" s="264" t="s">
        <v>60</v>
      </c>
      <c r="AQ4" s="264" t="s">
        <v>61</v>
      </c>
      <c r="AR4" s="264" t="s">
        <v>62</v>
      </c>
      <c r="AS4" s="264" t="s">
        <v>63</v>
      </c>
      <c r="AT4" s="264" t="s">
        <v>64</v>
      </c>
      <c r="AU4" s="264" t="s">
        <v>65</v>
      </c>
      <c r="AV4" s="264" t="s">
        <v>66</v>
      </c>
      <c r="AW4" s="264" t="s">
        <v>67</v>
      </c>
      <c r="AX4" s="264" t="s">
        <v>68</v>
      </c>
      <c r="AY4" s="265" t="s">
        <v>69</v>
      </c>
      <c r="AZ4" s="264" t="s">
        <v>389</v>
      </c>
      <c r="BA4" s="264" t="s">
        <v>390</v>
      </c>
      <c r="BB4" s="264" t="s">
        <v>391</v>
      </c>
      <c r="BC4" s="264" t="s">
        <v>392</v>
      </c>
      <c r="BD4" s="264" t="s">
        <v>393</v>
      </c>
      <c r="BE4" s="264" t="s">
        <v>394</v>
      </c>
      <c r="BF4" s="264" t="s">
        <v>395</v>
      </c>
      <c r="BG4" s="264" t="s">
        <v>396</v>
      </c>
      <c r="BH4" s="264" t="s">
        <v>397</v>
      </c>
      <c r="BI4" s="264" t="s">
        <v>398</v>
      </c>
      <c r="BJ4" s="264" t="s">
        <v>399</v>
      </c>
      <c r="BK4" s="264" t="s">
        <v>400</v>
      </c>
      <c r="BL4" s="264" t="s">
        <v>401</v>
      </c>
      <c r="BM4" s="264" t="s">
        <v>402</v>
      </c>
      <c r="BN4" s="264" t="s">
        <v>70</v>
      </c>
      <c r="BO4" s="264" t="s">
        <v>71</v>
      </c>
      <c r="BP4" s="264" t="s">
        <v>72</v>
      </c>
      <c r="BQ4" s="264" t="s">
        <v>73</v>
      </c>
      <c r="BR4" s="264" t="s">
        <v>74</v>
      </c>
      <c r="BS4" s="264" t="s">
        <v>75</v>
      </c>
      <c r="BT4" s="264" t="s">
        <v>76</v>
      </c>
      <c r="BU4" s="264" t="s">
        <v>77</v>
      </c>
      <c r="BV4" s="264" t="s">
        <v>78</v>
      </c>
      <c r="BW4" s="264" t="s">
        <v>79</v>
      </c>
      <c r="BX4" s="264" t="s">
        <v>80</v>
      </c>
      <c r="BY4" s="264" t="s">
        <v>81</v>
      </c>
      <c r="BZ4" s="264" t="s">
        <v>82</v>
      </c>
      <c r="CA4" s="264" t="s">
        <v>83</v>
      </c>
      <c r="CB4" s="264" t="s">
        <v>84</v>
      </c>
      <c r="CC4" s="264" t="s">
        <v>85</v>
      </c>
      <c r="CD4" s="264" t="s">
        <v>86</v>
      </c>
      <c r="CE4" s="264" t="s">
        <v>87</v>
      </c>
      <c r="CF4" s="264" t="s">
        <v>88</v>
      </c>
      <c r="CG4" s="264" t="s">
        <v>89</v>
      </c>
      <c r="CH4" s="264" t="s">
        <v>90</v>
      </c>
      <c r="CI4" s="264" t="s">
        <v>91</v>
      </c>
      <c r="CJ4" s="264" t="s">
        <v>92</v>
      </c>
      <c r="CK4" s="264" t="s">
        <v>93</v>
      </c>
      <c r="CL4" s="264" t="s">
        <v>94</v>
      </c>
      <c r="CM4" s="264" t="s">
        <v>95</v>
      </c>
      <c r="CN4" s="264" t="s">
        <v>96</v>
      </c>
      <c r="CO4" s="264" t="s">
        <v>97</v>
      </c>
      <c r="CP4" s="265" t="s">
        <v>98</v>
      </c>
      <c r="CQ4" s="264" t="s">
        <v>99</v>
      </c>
      <c r="CR4" s="264" t="s">
        <v>100</v>
      </c>
      <c r="CS4" s="264" t="s">
        <v>101</v>
      </c>
      <c r="CT4" s="264" t="s">
        <v>102</v>
      </c>
      <c r="CU4" s="264" t="s">
        <v>103</v>
      </c>
      <c r="CV4" s="264" t="s">
        <v>104</v>
      </c>
      <c r="CW4" s="265" t="s">
        <v>105</v>
      </c>
      <c r="CX4" s="264" t="s">
        <v>106</v>
      </c>
      <c r="CY4" s="264" t="s">
        <v>107</v>
      </c>
      <c r="CZ4" s="264" t="s">
        <v>108</v>
      </c>
      <c r="DA4" s="264" t="s">
        <v>109</v>
      </c>
      <c r="DB4" s="264" t="s">
        <v>110</v>
      </c>
      <c r="DC4" s="264" t="s">
        <v>111</v>
      </c>
      <c r="DD4" s="265" t="s">
        <v>112</v>
      </c>
      <c r="DE4" s="264" t="s">
        <v>113</v>
      </c>
      <c r="DF4" s="264" t="s">
        <v>114</v>
      </c>
      <c r="DG4" s="264" t="s">
        <v>115</v>
      </c>
      <c r="DH4" s="264" t="s">
        <v>116</v>
      </c>
      <c r="DI4" s="264" t="s">
        <v>117</v>
      </c>
      <c r="DJ4" s="264" t="s">
        <v>118</v>
      </c>
      <c r="DK4" s="265" t="s">
        <v>119</v>
      </c>
      <c r="DL4" s="264" t="s">
        <v>120</v>
      </c>
      <c r="DM4" s="264" t="s">
        <v>121</v>
      </c>
      <c r="DN4" s="264" t="s">
        <v>122</v>
      </c>
      <c r="DO4" s="264" t="s">
        <v>123</v>
      </c>
      <c r="DP4" s="264" t="s">
        <v>124</v>
      </c>
      <c r="DQ4" s="264" t="s">
        <v>125</v>
      </c>
      <c r="DR4" s="264" t="s">
        <v>126</v>
      </c>
      <c r="DS4" s="264" t="s">
        <v>127</v>
      </c>
      <c r="DT4" s="264" t="s">
        <v>128</v>
      </c>
      <c r="DU4" s="264" t="s">
        <v>129</v>
      </c>
      <c r="DV4" s="264" t="s">
        <v>130</v>
      </c>
      <c r="DW4" s="264" t="s">
        <v>131</v>
      </c>
      <c r="DX4" s="264" t="s">
        <v>132</v>
      </c>
      <c r="DY4" s="264" t="s">
        <v>133</v>
      </c>
      <c r="DZ4" s="264" t="s">
        <v>134</v>
      </c>
      <c r="EA4" s="264" t="s">
        <v>135</v>
      </c>
      <c r="EB4" s="264" t="s">
        <v>136</v>
      </c>
      <c r="EC4" s="264" t="s">
        <v>137</v>
      </c>
      <c r="ED4" s="264" t="s">
        <v>138</v>
      </c>
      <c r="EE4" s="264" t="s">
        <v>139</v>
      </c>
      <c r="EF4" s="264" t="s">
        <v>140</v>
      </c>
      <c r="EG4" s="264" t="s">
        <v>141</v>
      </c>
      <c r="EH4" s="264" t="s">
        <v>142</v>
      </c>
      <c r="EI4" s="264" t="s">
        <v>143</v>
      </c>
      <c r="EJ4" s="264" t="s">
        <v>144</v>
      </c>
      <c r="EK4" s="264" t="s">
        <v>145</v>
      </c>
      <c r="EL4" s="264" t="s">
        <v>146</v>
      </c>
      <c r="EM4" s="264" t="s">
        <v>147</v>
      </c>
      <c r="EN4" s="264" t="s">
        <v>148</v>
      </c>
      <c r="EO4" s="264" t="s">
        <v>149</v>
      </c>
      <c r="EP4" s="264" t="s">
        <v>150</v>
      </c>
      <c r="EQ4" s="264" t="s">
        <v>151</v>
      </c>
      <c r="ER4" s="264" t="s">
        <v>152</v>
      </c>
      <c r="ES4" s="264" t="s">
        <v>153</v>
      </c>
      <c r="ET4" s="264" t="s">
        <v>154</v>
      </c>
      <c r="EU4" s="264" t="s">
        <v>155</v>
      </c>
      <c r="EV4" s="264" t="s">
        <v>156</v>
      </c>
      <c r="EW4" s="264" t="s">
        <v>157</v>
      </c>
      <c r="EX4" s="264" t="s">
        <v>158</v>
      </c>
      <c r="EY4" s="264" t="s">
        <v>159</v>
      </c>
      <c r="EZ4" s="264" t="s">
        <v>160</v>
      </c>
      <c r="FA4" s="264" t="s">
        <v>161</v>
      </c>
      <c r="FB4" s="264" t="s">
        <v>162</v>
      </c>
      <c r="FC4" s="264" t="s">
        <v>163</v>
      </c>
      <c r="FD4" s="264" t="s">
        <v>164</v>
      </c>
      <c r="FE4" s="264" t="s">
        <v>165</v>
      </c>
      <c r="FF4" s="264" t="s">
        <v>166</v>
      </c>
      <c r="FG4" s="264" t="s">
        <v>167</v>
      </c>
      <c r="FH4" s="264" t="s">
        <v>168</v>
      </c>
      <c r="FI4" s="264" t="s">
        <v>169</v>
      </c>
      <c r="FJ4" s="264" t="s">
        <v>170</v>
      </c>
      <c r="FK4" s="264" t="s">
        <v>171</v>
      </c>
      <c r="FL4" s="264" t="s">
        <v>172</v>
      </c>
      <c r="FM4" s="264" t="s">
        <v>173</v>
      </c>
      <c r="FN4" s="264" t="s">
        <v>174</v>
      </c>
      <c r="FO4" s="264" t="s">
        <v>175</v>
      </c>
      <c r="FP4" s="264" t="s">
        <v>176</v>
      </c>
      <c r="FQ4" s="264" t="s">
        <v>177</v>
      </c>
      <c r="FR4" s="264" t="s">
        <v>178</v>
      </c>
      <c r="FS4" s="264" t="s">
        <v>179</v>
      </c>
      <c r="FT4" s="264" t="s">
        <v>180</v>
      </c>
      <c r="FU4" s="264" t="s">
        <v>181</v>
      </c>
      <c r="FV4" s="264" t="s">
        <v>182</v>
      </c>
      <c r="FW4" s="264" t="s">
        <v>183</v>
      </c>
      <c r="FX4" s="264" t="s">
        <v>184</v>
      </c>
      <c r="FY4" s="264" t="s">
        <v>185</v>
      </c>
      <c r="FZ4" s="264" t="s">
        <v>186</v>
      </c>
      <c r="GA4" s="264" t="s">
        <v>187</v>
      </c>
      <c r="GB4" s="264" t="s">
        <v>188</v>
      </c>
      <c r="GC4" s="264" t="s">
        <v>189</v>
      </c>
      <c r="GD4" s="264" t="s">
        <v>190</v>
      </c>
      <c r="GE4" s="264" t="s">
        <v>191</v>
      </c>
      <c r="GF4" s="264" t="s">
        <v>192</v>
      </c>
      <c r="GG4" s="264" t="s">
        <v>193</v>
      </c>
      <c r="GH4" s="264" t="s">
        <v>194</v>
      </c>
      <c r="GI4" s="264" t="s">
        <v>195</v>
      </c>
      <c r="GJ4" s="264" t="s">
        <v>196</v>
      </c>
      <c r="GK4" s="264" t="s">
        <v>197</v>
      </c>
      <c r="GL4" s="264" t="s">
        <v>198</v>
      </c>
      <c r="GM4" s="264" t="s">
        <v>199</v>
      </c>
      <c r="GN4" s="264" t="s">
        <v>200</v>
      </c>
      <c r="GO4" s="264" t="s">
        <v>201</v>
      </c>
      <c r="GP4" s="264" t="s">
        <v>202</v>
      </c>
      <c r="GQ4" s="264" t="s">
        <v>203</v>
      </c>
      <c r="GR4" s="264" t="s">
        <v>204</v>
      </c>
      <c r="GS4" s="264" t="s">
        <v>205</v>
      </c>
      <c r="GT4" s="264" t="s">
        <v>206</v>
      </c>
      <c r="GU4" s="264" t="s">
        <v>207</v>
      </c>
      <c r="GV4" s="264" t="s">
        <v>208</v>
      </c>
      <c r="GW4" s="264" t="s">
        <v>209</v>
      </c>
      <c r="GX4" s="264" t="s">
        <v>210</v>
      </c>
      <c r="GY4" s="264" t="s">
        <v>211</v>
      </c>
      <c r="GZ4" s="264" t="s">
        <v>212</v>
      </c>
      <c r="HA4" s="264" t="s">
        <v>213</v>
      </c>
      <c r="HB4" s="264" t="s">
        <v>214</v>
      </c>
      <c r="HC4" s="264" t="s">
        <v>215</v>
      </c>
      <c r="HD4" s="264" t="s">
        <v>216</v>
      </c>
      <c r="HE4" s="264" t="s">
        <v>217</v>
      </c>
      <c r="HF4" s="264" t="s">
        <v>218</v>
      </c>
      <c r="HG4" s="264" t="s">
        <v>219</v>
      </c>
      <c r="HH4" s="264" t="s">
        <v>220</v>
      </c>
    </row>
    <row r="5" spans="1:216" s="267" customFormat="1" x14ac:dyDescent="0.2">
      <c r="A5" s="263" t="s">
        <v>249</v>
      </c>
      <c r="B5" s="266"/>
      <c r="C5" s="266"/>
      <c r="D5" s="266"/>
      <c r="E5" s="266"/>
      <c r="F5" s="266">
        <v>0.75</v>
      </c>
      <c r="G5" s="266">
        <v>0.25</v>
      </c>
      <c r="H5" s="266"/>
      <c r="I5" s="266">
        <v>0.75</v>
      </c>
      <c r="J5" s="266">
        <v>0.25</v>
      </c>
      <c r="K5" s="266"/>
      <c r="L5" s="266">
        <v>0.75</v>
      </c>
      <c r="M5" s="266">
        <v>0.25</v>
      </c>
      <c r="N5" s="266"/>
      <c r="O5" s="266">
        <v>0.75</v>
      </c>
      <c r="P5" s="266">
        <v>0.25</v>
      </c>
      <c r="Q5" s="266"/>
      <c r="R5" s="266">
        <v>0.75</v>
      </c>
      <c r="S5" s="266">
        <v>0.25</v>
      </c>
      <c r="T5" s="266"/>
      <c r="U5" s="266">
        <v>0.75</v>
      </c>
      <c r="V5" s="266">
        <v>0.25</v>
      </c>
      <c r="W5" s="266"/>
      <c r="X5" s="266">
        <v>0.75</v>
      </c>
      <c r="Y5" s="266">
        <v>0.25</v>
      </c>
      <c r="Z5" s="266"/>
      <c r="AA5" s="266"/>
      <c r="AB5" s="266">
        <v>1</v>
      </c>
      <c r="AC5" s="266">
        <v>0.33</v>
      </c>
      <c r="AD5" s="266">
        <v>0.2</v>
      </c>
      <c r="AE5" s="266">
        <v>0.5</v>
      </c>
      <c r="AF5" s="266">
        <v>0.33</v>
      </c>
      <c r="AG5" s="266">
        <v>1</v>
      </c>
      <c r="AH5" s="266">
        <v>0.5</v>
      </c>
      <c r="AI5" s="266">
        <v>0.33</v>
      </c>
      <c r="AJ5" s="266">
        <v>0.3</v>
      </c>
      <c r="AK5" s="266">
        <v>0.33</v>
      </c>
      <c r="AL5" s="266">
        <v>0.33</v>
      </c>
      <c r="AM5" s="266"/>
      <c r="AN5" s="266">
        <v>1</v>
      </c>
      <c r="AO5" s="266">
        <v>0.33</v>
      </c>
      <c r="AP5" s="266">
        <v>0.2</v>
      </c>
      <c r="AQ5" s="266">
        <v>0.5</v>
      </c>
      <c r="AR5" s="266">
        <v>0.33</v>
      </c>
      <c r="AS5" s="266">
        <v>1</v>
      </c>
      <c r="AT5" s="266">
        <v>0.5</v>
      </c>
      <c r="AU5" s="266">
        <v>0.33</v>
      </c>
      <c r="AV5" s="266">
        <v>0.3</v>
      </c>
      <c r="AW5" s="266">
        <v>0.33</v>
      </c>
      <c r="AX5" s="266">
        <v>0.33</v>
      </c>
      <c r="AY5" s="266"/>
      <c r="AZ5" s="266"/>
      <c r="BA5" s="266">
        <v>0.02</v>
      </c>
      <c r="BB5" s="266">
        <v>0.75</v>
      </c>
      <c r="BC5" s="266">
        <v>0.08</v>
      </c>
      <c r="BD5" s="266">
        <v>1</v>
      </c>
      <c r="BE5" s="266">
        <v>0.8</v>
      </c>
      <c r="BF5" s="266">
        <v>0.8</v>
      </c>
      <c r="BG5" s="266"/>
      <c r="BH5" s="266">
        <v>0.02</v>
      </c>
      <c r="BI5" s="266">
        <v>0.75</v>
      </c>
      <c r="BJ5" s="266">
        <v>0.08</v>
      </c>
      <c r="BK5" s="266">
        <v>1</v>
      </c>
      <c r="BL5" s="266">
        <v>0.8</v>
      </c>
      <c r="BM5" s="266">
        <v>0.8</v>
      </c>
      <c r="BN5" s="266"/>
      <c r="BO5" s="266">
        <v>0.02</v>
      </c>
      <c r="BP5" s="266">
        <v>0.75</v>
      </c>
      <c r="BQ5" s="266">
        <v>0.08</v>
      </c>
      <c r="BR5" s="266">
        <v>1</v>
      </c>
      <c r="BS5" s="266">
        <v>0.8</v>
      </c>
      <c r="BT5" s="266">
        <v>0.8</v>
      </c>
      <c r="BU5" s="266"/>
      <c r="BV5" s="266">
        <v>0.02</v>
      </c>
      <c r="BW5" s="266">
        <v>0.75</v>
      </c>
      <c r="BX5" s="266">
        <v>0.08</v>
      </c>
      <c r="BY5" s="266">
        <v>1</v>
      </c>
      <c r="BZ5" s="266">
        <v>0.8</v>
      </c>
      <c r="CA5" s="266">
        <v>0.8</v>
      </c>
      <c r="CB5" s="266"/>
      <c r="CC5" s="266">
        <v>0.02</v>
      </c>
      <c r="CD5" s="266">
        <v>0.75</v>
      </c>
      <c r="CE5" s="266">
        <v>0.08</v>
      </c>
      <c r="CF5" s="266">
        <v>1</v>
      </c>
      <c r="CG5" s="266">
        <v>0.8</v>
      </c>
      <c r="CH5" s="266">
        <v>0.8</v>
      </c>
      <c r="CI5" s="266"/>
      <c r="CJ5" s="266">
        <v>0.02</v>
      </c>
      <c r="CK5" s="266">
        <v>0.75</v>
      </c>
      <c r="CL5" s="266">
        <v>0.08</v>
      </c>
      <c r="CM5" s="266">
        <v>1</v>
      </c>
      <c r="CN5" s="266">
        <v>0.8</v>
      </c>
      <c r="CO5" s="266">
        <v>0.8</v>
      </c>
      <c r="CP5" s="266"/>
      <c r="CQ5" s="266">
        <v>0.2</v>
      </c>
      <c r="CR5" s="266">
        <v>0.25</v>
      </c>
      <c r="CS5" s="266">
        <v>0.33</v>
      </c>
      <c r="CT5" s="266">
        <v>0.2</v>
      </c>
      <c r="CU5" s="266">
        <v>0.33</v>
      </c>
      <c r="CV5" s="266">
        <v>1</v>
      </c>
      <c r="CW5" s="266"/>
      <c r="CX5" s="266">
        <v>0.2</v>
      </c>
      <c r="CY5" s="266">
        <v>0.25</v>
      </c>
      <c r="CZ5" s="266">
        <v>0.33</v>
      </c>
      <c r="DA5" s="266">
        <v>0.2</v>
      </c>
      <c r="DB5" s="266">
        <v>0.33</v>
      </c>
      <c r="DC5" s="266">
        <v>1</v>
      </c>
      <c r="DD5" s="266"/>
      <c r="DE5" s="266">
        <v>0.33</v>
      </c>
      <c r="DF5" s="266">
        <v>0.5</v>
      </c>
      <c r="DG5" s="266">
        <v>1.5</v>
      </c>
      <c r="DH5" s="266">
        <v>5</v>
      </c>
      <c r="DI5" s="266">
        <v>8</v>
      </c>
      <c r="DJ5" s="266">
        <v>6.5</v>
      </c>
      <c r="DK5" s="266"/>
      <c r="DL5" s="266"/>
      <c r="DM5" s="266"/>
      <c r="DN5" s="266">
        <v>0.33</v>
      </c>
      <c r="DO5" s="266">
        <v>0.5</v>
      </c>
      <c r="DP5" s="266">
        <v>1</v>
      </c>
      <c r="DQ5" s="266">
        <v>0.33</v>
      </c>
      <c r="DR5" s="266">
        <v>0.5</v>
      </c>
      <c r="DS5" s="266">
        <v>0.2</v>
      </c>
      <c r="DT5" s="266">
        <v>0.25</v>
      </c>
      <c r="DU5" s="266">
        <v>0.33</v>
      </c>
      <c r="DV5" s="266"/>
      <c r="DW5" s="266">
        <v>0.33</v>
      </c>
      <c r="DX5" s="266">
        <v>0.5</v>
      </c>
      <c r="DY5" s="266">
        <v>1</v>
      </c>
      <c r="DZ5" s="266">
        <v>0.33</v>
      </c>
      <c r="EA5" s="266">
        <v>0.5</v>
      </c>
      <c r="EB5" s="266">
        <v>0.2</v>
      </c>
      <c r="EC5" s="266">
        <v>0.25</v>
      </c>
      <c r="ED5" s="266">
        <v>0.33</v>
      </c>
      <c r="EE5" s="266"/>
      <c r="EF5" s="266">
        <v>0.33</v>
      </c>
      <c r="EG5" s="266">
        <v>0.5</v>
      </c>
      <c r="EH5" s="266">
        <v>1</v>
      </c>
      <c r="EI5" s="266">
        <v>0.33</v>
      </c>
      <c r="EJ5" s="266">
        <v>0.5</v>
      </c>
      <c r="EK5" s="266">
        <v>0.2</v>
      </c>
      <c r="EL5" s="266">
        <v>0.25</v>
      </c>
      <c r="EM5" s="266">
        <v>0.33</v>
      </c>
      <c r="EN5" s="266"/>
      <c r="EO5" s="266">
        <v>0.33</v>
      </c>
      <c r="EP5" s="266">
        <v>0.5</v>
      </c>
      <c r="EQ5" s="266">
        <v>1</v>
      </c>
      <c r="ER5" s="266">
        <v>0.33</v>
      </c>
      <c r="ES5" s="266">
        <v>0.5</v>
      </c>
      <c r="ET5" s="266">
        <v>0.2</v>
      </c>
      <c r="EU5" s="266">
        <v>0.25</v>
      </c>
      <c r="EV5" s="266">
        <v>0.33</v>
      </c>
      <c r="EW5" s="266"/>
      <c r="EX5" s="266">
        <v>0.33</v>
      </c>
      <c r="EY5" s="266">
        <v>0.5</v>
      </c>
      <c r="EZ5" s="266">
        <v>1</v>
      </c>
      <c r="FA5" s="266">
        <v>0.33</v>
      </c>
      <c r="FB5" s="266">
        <v>0.5</v>
      </c>
      <c r="FC5" s="266">
        <v>0.2</v>
      </c>
      <c r="FD5" s="266">
        <v>0.25</v>
      </c>
      <c r="FE5" s="266">
        <v>0.33</v>
      </c>
      <c r="FF5" s="266"/>
      <c r="FG5" s="266">
        <v>0.33</v>
      </c>
      <c r="FH5" s="266">
        <v>0.5</v>
      </c>
      <c r="FI5" s="266">
        <v>1</v>
      </c>
      <c r="FJ5" s="266">
        <v>0.33</v>
      </c>
      <c r="FK5" s="266">
        <v>0.5</v>
      </c>
      <c r="FL5" s="266">
        <v>0.2</v>
      </c>
      <c r="FM5" s="266">
        <v>0.25</v>
      </c>
      <c r="FN5" s="266">
        <v>0.33</v>
      </c>
      <c r="FO5" s="266"/>
      <c r="FP5" s="266">
        <v>0.33</v>
      </c>
      <c r="FQ5" s="266">
        <v>0.5</v>
      </c>
      <c r="FR5" s="266">
        <v>1</v>
      </c>
      <c r="FS5" s="266">
        <v>0.33</v>
      </c>
      <c r="FT5" s="266">
        <v>0.5</v>
      </c>
      <c r="FU5" s="266">
        <v>0.2</v>
      </c>
      <c r="FV5" s="266">
        <v>0.25</v>
      </c>
      <c r="FW5" s="266">
        <v>0.33</v>
      </c>
      <c r="FX5" s="266"/>
      <c r="FY5" s="266">
        <v>0.33</v>
      </c>
      <c r="FZ5" s="266">
        <v>0.5</v>
      </c>
      <c r="GA5" s="266">
        <v>1</v>
      </c>
      <c r="GB5" s="266">
        <v>0.33</v>
      </c>
      <c r="GC5" s="266">
        <v>0.5</v>
      </c>
      <c r="GD5" s="266">
        <v>0.2</v>
      </c>
      <c r="GE5" s="266">
        <v>0.25</v>
      </c>
      <c r="GF5" s="266">
        <v>0.33</v>
      </c>
      <c r="GG5" s="266"/>
      <c r="GH5" s="266">
        <v>0.33</v>
      </c>
      <c r="GI5" s="266">
        <v>0.5</v>
      </c>
      <c r="GJ5" s="266">
        <v>1</v>
      </c>
      <c r="GK5" s="266">
        <v>0.33</v>
      </c>
      <c r="GL5" s="266">
        <v>0.5</v>
      </c>
      <c r="GM5" s="266">
        <v>0.2</v>
      </c>
      <c r="GN5" s="266">
        <v>0.25</v>
      </c>
      <c r="GO5" s="266">
        <v>0.33</v>
      </c>
      <c r="GP5" s="266"/>
      <c r="GQ5" s="266">
        <v>0.33</v>
      </c>
      <c r="GR5" s="266">
        <v>0.5</v>
      </c>
      <c r="GS5" s="266">
        <v>1</v>
      </c>
      <c r="GT5" s="266">
        <v>0.33</v>
      </c>
      <c r="GU5" s="266">
        <v>0.5</v>
      </c>
      <c r="GV5" s="266">
        <v>0.2</v>
      </c>
      <c r="GW5" s="266">
        <v>0.25</v>
      </c>
      <c r="GX5" s="266">
        <v>0.33</v>
      </c>
      <c r="GY5" s="266"/>
      <c r="GZ5" s="266">
        <v>0.33</v>
      </c>
      <c r="HA5" s="266">
        <v>0.5</v>
      </c>
      <c r="HB5" s="266">
        <v>1</v>
      </c>
      <c r="HC5" s="266">
        <v>0.33</v>
      </c>
      <c r="HD5" s="266">
        <v>0.5</v>
      </c>
      <c r="HE5" s="266">
        <v>0.2</v>
      </c>
      <c r="HF5" s="266">
        <v>0.25</v>
      </c>
      <c r="HG5" s="266">
        <v>0.33</v>
      </c>
      <c r="HH5" s="266"/>
    </row>
    <row r="7" spans="1:216" ht="15" x14ac:dyDescent="0.25">
      <c r="A7" s="357" t="s">
        <v>467</v>
      </c>
      <c r="B7" s="351"/>
      <c r="C7" s="351"/>
      <c r="D7" s="351"/>
      <c r="E7" s="351"/>
      <c r="F7" s="351"/>
      <c r="G7" s="351"/>
      <c r="H7" s="351"/>
      <c r="I7" s="351"/>
      <c r="J7" s="351"/>
      <c r="K7" s="351"/>
      <c r="L7" s="351"/>
      <c r="M7" s="351"/>
      <c r="N7" s="351"/>
      <c r="O7" s="351"/>
      <c r="P7" s="351"/>
      <c r="Q7" s="351"/>
      <c r="R7" s="351"/>
      <c r="S7" s="351"/>
      <c r="T7" s="351"/>
      <c r="U7" s="351"/>
      <c r="V7" s="351"/>
      <c r="W7" s="351"/>
      <c r="X7" s="351"/>
      <c r="Y7" s="351"/>
      <c r="Z7" s="351"/>
      <c r="AA7" s="351"/>
      <c r="AB7" s="351"/>
      <c r="AC7" s="351"/>
      <c r="AD7" s="351"/>
      <c r="AE7" s="351"/>
      <c r="AF7" s="351"/>
      <c r="AG7" s="351"/>
      <c r="AH7" s="351"/>
      <c r="AI7" s="351"/>
      <c r="AJ7" s="351"/>
      <c r="AK7" s="351"/>
      <c r="AL7" s="351"/>
      <c r="AM7" s="351"/>
      <c r="AN7" s="351"/>
      <c r="AO7" s="351"/>
      <c r="AP7" s="351"/>
      <c r="AQ7" s="351"/>
      <c r="AR7" s="351"/>
      <c r="AS7" s="351"/>
      <c r="AT7" s="351"/>
      <c r="AU7" s="351"/>
      <c r="AV7" s="351"/>
      <c r="AW7" s="351"/>
      <c r="AX7" s="351"/>
      <c r="AY7" s="351"/>
      <c r="AZ7" s="351"/>
      <c r="BA7" s="351"/>
      <c r="BB7" s="351"/>
      <c r="BC7" s="351"/>
      <c r="BD7" s="351"/>
      <c r="BE7" s="351"/>
      <c r="BF7" s="351"/>
      <c r="BG7" s="351"/>
      <c r="BH7" s="351"/>
      <c r="BI7" s="351"/>
      <c r="BJ7" s="351"/>
      <c r="BK7" s="351"/>
      <c r="BL7" s="351"/>
      <c r="BM7" s="351"/>
      <c r="BN7" s="351"/>
      <c r="BO7" s="351"/>
      <c r="BP7" s="351"/>
      <c r="BQ7" s="351"/>
      <c r="BR7" s="351"/>
      <c r="BS7" s="351"/>
      <c r="BT7" s="351"/>
      <c r="BU7" s="351"/>
      <c r="BV7" s="351"/>
      <c r="BW7" s="351"/>
      <c r="BX7" s="351"/>
      <c r="BY7" s="351"/>
      <c r="BZ7" s="351"/>
      <c r="CA7" s="351"/>
      <c r="CB7" s="351"/>
      <c r="CC7" s="351"/>
      <c r="CD7" s="351"/>
      <c r="CE7" s="351"/>
      <c r="CF7" s="351"/>
      <c r="CG7" s="351"/>
      <c r="CH7" s="351"/>
      <c r="CI7" s="351"/>
      <c r="CJ7" s="351"/>
      <c r="CK7" s="351"/>
      <c r="CL7" s="351"/>
      <c r="CM7" s="351"/>
      <c r="CN7" s="351"/>
      <c r="CO7" s="351"/>
      <c r="CP7" s="351"/>
      <c r="CQ7" s="351"/>
      <c r="CR7" s="351"/>
      <c r="CS7" s="351"/>
      <c r="CT7" s="351"/>
      <c r="CU7" s="351"/>
      <c r="CV7" s="351"/>
      <c r="CW7" s="351"/>
      <c r="CX7" s="351"/>
      <c r="CY7" s="351"/>
      <c r="CZ7" s="351"/>
      <c r="DA7" s="351"/>
      <c r="DB7" s="351"/>
      <c r="DC7" s="351"/>
      <c r="DD7" s="351"/>
      <c r="DE7" s="351"/>
      <c r="DF7" s="351"/>
      <c r="DG7" s="351"/>
      <c r="DH7" s="351"/>
      <c r="DI7" s="351"/>
      <c r="DJ7" s="351"/>
      <c r="DK7" s="351"/>
      <c r="DL7" s="351"/>
      <c r="DM7" s="351"/>
      <c r="DN7" s="351"/>
      <c r="DO7" s="351"/>
      <c r="DP7" s="351"/>
      <c r="DQ7" s="351"/>
      <c r="DR7" s="351"/>
      <c r="DS7" s="351"/>
      <c r="DT7" s="351"/>
      <c r="DU7" s="351"/>
      <c r="DV7" s="351"/>
      <c r="DW7" s="351"/>
      <c r="DX7" s="351"/>
      <c r="DY7" s="351"/>
      <c r="DZ7" s="351"/>
      <c r="EA7" s="351"/>
      <c r="EB7" s="351"/>
      <c r="EC7" s="351"/>
      <c r="ED7" s="351"/>
      <c r="EE7" s="351"/>
      <c r="EF7" s="351"/>
      <c r="EG7" s="351"/>
      <c r="EH7" s="351"/>
      <c r="EI7" s="351"/>
      <c r="EJ7" s="351"/>
      <c r="EK7" s="351"/>
      <c r="EL7" s="351"/>
      <c r="EM7" s="351"/>
      <c r="EN7" s="351"/>
      <c r="EO7" s="351"/>
      <c r="EP7" s="351"/>
      <c r="EQ7" s="351"/>
      <c r="ER7" s="351"/>
      <c r="ES7" s="351"/>
      <c r="ET7" s="351"/>
      <c r="EU7" s="351"/>
      <c r="EV7" s="351"/>
      <c r="EW7" s="351"/>
      <c r="EX7" s="351"/>
      <c r="EY7" s="351"/>
      <c r="EZ7" s="351"/>
      <c r="FA7" s="351"/>
      <c r="FB7" s="351"/>
      <c r="FC7" s="351"/>
      <c r="FD7" s="351"/>
      <c r="FE7" s="351"/>
      <c r="FF7" s="351"/>
      <c r="FG7" s="351"/>
      <c r="FH7" s="351"/>
      <c r="FI7" s="351"/>
      <c r="FJ7" s="351"/>
      <c r="FK7" s="351"/>
      <c r="FL7" s="351"/>
      <c r="FM7" s="351"/>
      <c r="FN7" s="351"/>
      <c r="FO7" s="351"/>
      <c r="FP7" s="351"/>
      <c r="FQ7" s="351"/>
      <c r="FR7" s="351"/>
      <c r="FS7" s="351"/>
      <c r="FT7" s="351"/>
      <c r="FU7" s="351"/>
      <c r="FV7" s="351"/>
      <c r="FW7" s="351"/>
      <c r="FX7" s="351"/>
      <c r="FY7" s="351"/>
      <c r="FZ7" s="351"/>
      <c r="GA7" s="351"/>
      <c r="GB7" s="351"/>
      <c r="GC7" s="351"/>
      <c r="GD7" s="351"/>
      <c r="GE7" s="351"/>
      <c r="GF7" s="351"/>
      <c r="GG7" s="351"/>
      <c r="GH7" s="351"/>
      <c r="GI7" s="351"/>
      <c r="GJ7" s="351"/>
      <c r="GK7" s="351"/>
      <c r="GL7" s="351"/>
      <c r="GM7" s="351"/>
      <c r="GN7" s="351"/>
      <c r="GO7" s="351"/>
      <c r="GP7" s="351"/>
      <c r="GQ7" s="351"/>
      <c r="GR7" s="351"/>
      <c r="GS7" s="351"/>
      <c r="GT7" s="351"/>
      <c r="GU7" s="351"/>
      <c r="GV7" s="351"/>
      <c r="GW7" s="351"/>
      <c r="GX7" s="351"/>
      <c r="GY7" s="351"/>
      <c r="GZ7" s="351"/>
      <c r="HA7" s="351"/>
      <c r="HB7" s="351"/>
      <c r="HC7" s="351"/>
      <c r="HD7" s="351"/>
      <c r="HE7" s="351"/>
      <c r="HF7" s="351"/>
      <c r="HG7" s="351"/>
      <c r="HH7" s="351"/>
    </row>
    <row r="8" spans="1:216" ht="15" x14ac:dyDescent="0.25">
      <c r="A8" s="351" t="s">
        <v>457</v>
      </c>
      <c r="B8" s="351"/>
      <c r="C8" s="351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351"/>
      <c r="Z8" s="351"/>
      <c r="AA8" s="351"/>
      <c r="AB8" s="351"/>
      <c r="AC8" s="351"/>
      <c r="AD8" s="351"/>
      <c r="AE8" s="351"/>
      <c r="AF8" s="351"/>
      <c r="AG8" s="351"/>
      <c r="AH8" s="351"/>
      <c r="AI8" s="351"/>
      <c r="AJ8" s="351"/>
      <c r="AK8" s="351"/>
      <c r="AL8" s="351"/>
      <c r="AM8" s="351"/>
      <c r="AN8" s="351"/>
      <c r="AO8" s="351"/>
      <c r="AP8" s="351"/>
      <c r="AQ8" s="351"/>
      <c r="AR8" s="351"/>
      <c r="AS8" s="351"/>
      <c r="AT8" s="351"/>
      <c r="AU8" s="351"/>
      <c r="AV8" s="351"/>
      <c r="AW8" s="351"/>
      <c r="AX8" s="351"/>
      <c r="AY8" s="351"/>
      <c r="AZ8" s="351"/>
      <c r="BA8" s="351"/>
      <c r="BB8" s="351"/>
      <c r="BC8" s="351"/>
      <c r="BD8" s="351"/>
      <c r="BE8" s="351"/>
      <c r="BF8" s="351"/>
      <c r="BG8" s="351"/>
      <c r="BH8" s="351"/>
      <c r="BI8" s="351"/>
      <c r="BJ8" s="351"/>
      <c r="BK8" s="351"/>
      <c r="BL8" s="351"/>
      <c r="BM8" s="351"/>
      <c r="BN8" s="351"/>
      <c r="BO8" s="351"/>
      <c r="BP8" s="351"/>
      <c r="BQ8" s="351"/>
      <c r="BR8" s="351"/>
      <c r="BS8" s="351"/>
      <c r="BT8" s="351"/>
      <c r="BU8" s="351"/>
      <c r="BV8" s="351"/>
      <c r="BW8" s="351"/>
      <c r="BX8" s="351"/>
      <c r="BY8" s="351"/>
      <c r="BZ8" s="351"/>
      <c r="CA8" s="351"/>
      <c r="CB8" s="351"/>
      <c r="CC8" s="351"/>
      <c r="CD8" s="351"/>
      <c r="CE8" s="351"/>
      <c r="CF8" s="351"/>
      <c r="CG8" s="351"/>
      <c r="CH8" s="351"/>
      <c r="CI8" s="351"/>
      <c r="CJ8" s="351"/>
      <c r="CK8" s="351"/>
      <c r="CL8" s="351"/>
      <c r="CM8" s="351"/>
      <c r="CN8" s="351"/>
      <c r="CO8" s="351"/>
      <c r="CP8" s="351"/>
      <c r="CQ8" s="351"/>
      <c r="CR8" s="351"/>
      <c r="CS8" s="351"/>
      <c r="CT8" s="351"/>
      <c r="CU8" s="351"/>
      <c r="CV8" s="351"/>
      <c r="CW8" s="351"/>
      <c r="CX8" s="351"/>
      <c r="CY8" s="351"/>
      <c r="CZ8" s="351"/>
      <c r="DA8" s="351"/>
      <c r="DB8" s="351"/>
      <c r="DC8" s="351"/>
      <c r="DD8" s="351"/>
      <c r="DE8" s="351"/>
      <c r="DF8" s="351"/>
      <c r="DG8" s="351"/>
      <c r="DH8" s="351"/>
      <c r="DI8" s="351"/>
      <c r="DJ8" s="351"/>
      <c r="DK8" s="351"/>
      <c r="DL8" s="351"/>
      <c r="DM8" s="351"/>
      <c r="DN8" s="351"/>
      <c r="DO8" s="351"/>
      <c r="DP8" s="351"/>
      <c r="DQ8" s="351"/>
      <c r="DR8" s="351"/>
      <c r="DS8" s="351"/>
      <c r="DT8" s="351"/>
      <c r="DU8" s="351"/>
      <c r="DV8" s="351"/>
      <c r="DW8" s="351"/>
      <c r="DX8" s="351"/>
      <c r="DY8" s="351"/>
      <c r="DZ8" s="351"/>
      <c r="EA8" s="351"/>
      <c r="EB8" s="351"/>
      <c r="EC8" s="351"/>
      <c r="ED8" s="351"/>
      <c r="EE8" s="351"/>
      <c r="EF8" s="351"/>
      <c r="EG8" s="351"/>
      <c r="EH8" s="351"/>
      <c r="EI8" s="351"/>
      <c r="EJ8" s="351"/>
      <c r="EK8" s="351"/>
      <c r="EL8" s="351"/>
      <c r="EM8" s="351"/>
      <c r="EN8" s="351"/>
      <c r="EO8" s="351"/>
      <c r="EP8" s="351"/>
      <c r="EQ8" s="351"/>
      <c r="ER8" s="351"/>
      <c r="ES8" s="351"/>
      <c r="ET8" s="351"/>
      <c r="EU8" s="351"/>
      <c r="EV8" s="351"/>
      <c r="EW8" s="351"/>
      <c r="EX8" s="351"/>
      <c r="EY8" s="351"/>
      <c r="EZ8" s="351"/>
      <c r="FA8" s="351"/>
      <c r="FB8" s="351"/>
      <c r="FC8" s="351"/>
      <c r="FD8" s="351"/>
      <c r="FE8" s="351"/>
      <c r="FF8" s="351"/>
      <c r="FG8" s="351"/>
      <c r="FH8" s="351"/>
      <c r="FI8" s="351"/>
      <c r="FJ8" s="351"/>
      <c r="FK8" s="351"/>
      <c r="FL8" s="351"/>
      <c r="FM8" s="351"/>
      <c r="FN8" s="351"/>
      <c r="FO8" s="351"/>
      <c r="FP8" s="351"/>
      <c r="FQ8" s="351"/>
      <c r="FR8" s="351"/>
      <c r="FS8" s="351"/>
      <c r="FT8" s="351"/>
      <c r="FU8" s="351"/>
      <c r="FV8" s="351"/>
      <c r="FW8" s="351"/>
      <c r="FX8" s="351"/>
      <c r="FY8" s="351"/>
      <c r="FZ8" s="351"/>
      <c r="GA8" s="351"/>
      <c r="GB8" s="351"/>
      <c r="GC8" s="351"/>
      <c r="GD8" s="351"/>
      <c r="GE8" s="351"/>
      <c r="GF8" s="351"/>
      <c r="GG8" s="351"/>
      <c r="GH8" s="351"/>
      <c r="GI8" s="351"/>
      <c r="GJ8" s="351"/>
      <c r="GK8" s="351"/>
      <c r="GL8" s="351"/>
      <c r="GM8" s="351"/>
      <c r="GN8" s="351"/>
      <c r="GO8" s="351"/>
      <c r="GP8" s="351"/>
      <c r="GQ8" s="351"/>
      <c r="GR8" s="351"/>
      <c r="GS8" s="351"/>
      <c r="GT8" s="351"/>
      <c r="GU8" s="351"/>
      <c r="GV8" s="351"/>
      <c r="GW8" s="351"/>
      <c r="GX8" s="351"/>
      <c r="GY8" s="351"/>
      <c r="GZ8" s="351"/>
      <c r="HA8" s="351"/>
      <c r="HB8" s="351"/>
      <c r="HC8" s="351"/>
      <c r="HD8" s="351"/>
      <c r="HE8" s="351"/>
      <c r="HF8" s="351"/>
      <c r="HG8" s="351"/>
      <c r="HH8" s="351"/>
    </row>
    <row r="9" spans="1:216" ht="15" x14ac:dyDescent="0.25">
      <c r="A9" s="351" t="s">
        <v>461</v>
      </c>
      <c r="B9" s="351" t="s">
        <v>23</v>
      </c>
      <c r="C9" s="351" t="s">
        <v>24</v>
      </c>
      <c r="D9" s="351" t="s">
        <v>25</v>
      </c>
      <c r="E9" s="351" t="s">
        <v>26</v>
      </c>
      <c r="F9" s="351" t="s">
        <v>27</v>
      </c>
      <c r="G9" s="351" t="s">
        <v>28</v>
      </c>
      <c r="H9" s="351" t="s">
        <v>29</v>
      </c>
      <c r="I9" s="351" t="s">
        <v>30</v>
      </c>
      <c r="J9" s="351" t="s">
        <v>31</v>
      </c>
      <c r="K9" s="351" t="s">
        <v>32</v>
      </c>
      <c r="L9" s="351" t="s">
        <v>33</v>
      </c>
      <c r="M9" s="351" t="s">
        <v>34</v>
      </c>
      <c r="N9" s="351" t="s">
        <v>386</v>
      </c>
      <c r="O9" s="351" t="s">
        <v>387</v>
      </c>
      <c r="P9" s="351" t="s">
        <v>388</v>
      </c>
      <c r="Q9" s="351" t="s">
        <v>35</v>
      </c>
      <c r="R9" s="351" t="s">
        <v>36</v>
      </c>
      <c r="S9" s="351" t="s">
        <v>37</v>
      </c>
      <c r="T9" s="351" t="s">
        <v>38</v>
      </c>
      <c r="U9" s="351" t="s">
        <v>39</v>
      </c>
      <c r="V9" s="351" t="s">
        <v>40</v>
      </c>
      <c r="W9" s="351" t="s">
        <v>41</v>
      </c>
      <c r="X9" s="351" t="s">
        <v>42</v>
      </c>
      <c r="Y9" s="351" t="s">
        <v>43</v>
      </c>
      <c r="Z9" s="351" t="s">
        <v>44</v>
      </c>
      <c r="AA9" s="351" t="s">
        <v>45</v>
      </c>
      <c r="AB9" s="351" t="s">
        <v>46</v>
      </c>
      <c r="AC9" s="351" t="s">
        <v>47</v>
      </c>
      <c r="AD9" s="351" t="s">
        <v>48</v>
      </c>
      <c r="AE9" s="351" t="s">
        <v>49</v>
      </c>
      <c r="AF9" s="351" t="s">
        <v>50</v>
      </c>
      <c r="AG9" s="351" t="s">
        <v>51</v>
      </c>
      <c r="AH9" s="351" t="s">
        <v>52</v>
      </c>
      <c r="AI9" s="351" t="s">
        <v>53</v>
      </c>
      <c r="AJ9" s="351" t="s">
        <v>54</v>
      </c>
      <c r="AK9" s="351" t="s">
        <v>55</v>
      </c>
      <c r="AL9" s="351" t="s">
        <v>56</v>
      </c>
      <c r="AM9" s="351" t="s">
        <v>57</v>
      </c>
      <c r="AN9" s="351" t="s">
        <v>58</v>
      </c>
      <c r="AO9" s="351" t="s">
        <v>59</v>
      </c>
      <c r="AP9" s="351" t="s">
        <v>60</v>
      </c>
      <c r="AQ9" s="351" t="s">
        <v>61</v>
      </c>
      <c r="AR9" s="351" t="s">
        <v>62</v>
      </c>
      <c r="AS9" s="351" t="s">
        <v>63</v>
      </c>
      <c r="AT9" s="351" t="s">
        <v>64</v>
      </c>
      <c r="AU9" s="351" t="s">
        <v>65</v>
      </c>
      <c r="AV9" s="351" t="s">
        <v>66</v>
      </c>
      <c r="AW9" s="351" t="s">
        <v>67</v>
      </c>
      <c r="AX9" s="351" t="s">
        <v>68</v>
      </c>
      <c r="AY9" s="351" t="s">
        <v>69</v>
      </c>
      <c r="AZ9" s="351" t="s">
        <v>389</v>
      </c>
      <c r="BA9" s="351" t="s">
        <v>390</v>
      </c>
      <c r="BB9" s="351" t="s">
        <v>391</v>
      </c>
      <c r="BC9" s="351" t="s">
        <v>392</v>
      </c>
      <c r="BD9" s="351" t="s">
        <v>393</v>
      </c>
      <c r="BE9" s="351" t="s">
        <v>394</v>
      </c>
      <c r="BF9" s="351" t="s">
        <v>395</v>
      </c>
      <c r="BG9" s="351" t="s">
        <v>396</v>
      </c>
      <c r="BH9" s="351" t="s">
        <v>397</v>
      </c>
      <c r="BI9" s="351" t="s">
        <v>398</v>
      </c>
      <c r="BJ9" s="351" t="s">
        <v>399</v>
      </c>
      <c r="BK9" s="351" t="s">
        <v>400</v>
      </c>
      <c r="BL9" s="351" t="s">
        <v>401</v>
      </c>
      <c r="BM9" s="351" t="s">
        <v>402</v>
      </c>
      <c r="BN9" s="351" t="s">
        <v>70</v>
      </c>
      <c r="BO9" s="351" t="s">
        <v>71</v>
      </c>
      <c r="BP9" s="351" t="s">
        <v>72</v>
      </c>
      <c r="BQ9" s="351" t="s">
        <v>73</v>
      </c>
      <c r="BR9" s="351" t="s">
        <v>74</v>
      </c>
      <c r="BS9" s="351" t="s">
        <v>75</v>
      </c>
      <c r="BT9" s="351" t="s">
        <v>76</v>
      </c>
      <c r="BU9" s="351" t="s">
        <v>77</v>
      </c>
      <c r="BV9" s="351" t="s">
        <v>78</v>
      </c>
      <c r="BW9" s="351" t="s">
        <v>79</v>
      </c>
      <c r="BX9" s="351" t="s">
        <v>80</v>
      </c>
      <c r="BY9" s="351" t="s">
        <v>81</v>
      </c>
      <c r="BZ9" s="351" t="s">
        <v>82</v>
      </c>
      <c r="CA9" s="351" t="s">
        <v>83</v>
      </c>
      <c r="CB9" s="351" t="s">
        <v>84</v>
      </c>
      <c r="CC9" s="351" t="s">
        <v>85</v>
      </c>
      <c r="CD9" s="351" t="s">
        <v>86</v>
      </c>
      <c r="CE9" s="351" t="s">
        <v>87</v>
      </c>
      <c r="CF9" s="351" t="s">
        <v>88</v>
      </c>
      <c r="CG9" s="351" t="s">
        <v>89</v>
      </c>
      <c r="CH9" s="351" t="s">
        <v>90</v>
      </c>
      <c r="CI9" s="351" t="s">
        <v>91</v>
      </c>
      <c r="CJ9" s="351" t="s">
        <v>92</v>
      </c>
      <c r="CK9" s="351" t="s">
        <v>93</v>
      </c>
      <c r="CL9" s="351" t="s">
        <v>94</v>
      </c>
      <c r="CM9" s="351" t="s">
        <v>95</v>
      </c>
      <c r="CN9" s="351" t="s">
        <v>96</v>
      </c>
      <c r="CO9" s="351" t="s">
        <v>97</v>
      </c>
      <c r="CP9" s="351" t="s">
        <v>98</v>
      </c>
      <c r="CQ9" s="351" t="s">
        <v>99</v>
      </c>
      <c r="CR9" s="351" t="s">
        <v>100</v>
      </c>
      <c r="CS9" s="351" t="s">
        <v>101</v>
      </c>
      <c r="CT9" s="351" t="s">
        <v>102</v>
      </c>
      <c r="CU9" s="351" t="s">
        <v>103</v>
      </c>
      <c r="CV9" s="351" t="s">
        <v>104</v>
      </c>
      <c r="CW9" s="351" t="s">
        <v>105</v>
      </c>
      <c r="CX9" s="351" t="s">
        <v>106</v>
      </c>
      <c r="CY9" s="351" t="s">
        <v>107</v>
      </c>
      <c r="CZ9" s="351" t="s">
        <v>108</v>
      </c>
      <c r="DA9" s="351" t="s">
        <v>109</v>
      </c>
      <c r="DB9" s="351" t="s">
        <v>110</v>
      </c>
      <c r="DC9" s="351" t="s">
        <v>111</v>
      </c>
      <c r="DD9" s="351" t="s">
        <v>112</v>
      </c>
      <c r="DE9" s="351" t="s">
        <v>113</v>
      </c>
      <c r="DF9" s="351" t="s">
        <v>114</v>
      </c>
      <c r="DG9" s="351" t="s">
        <v>115</v>
      </c>
      <c r="DH9" s="351" t="s">
        <v>116</v>
      </c>
      <c r="DI9" s="351" t="s">
        <v>117</v>
      </c>
      <c r="DJ9" s="351" t="s">
        <v>118</v>
      </c>
      <c r="DK9" s="351" t="s">
        <v>119</v>
      </c>
      <c r="DL9" s="351" t="s">
        <v>120</v>
      </c>
      <c r="DM9" s="351" t="s">
        <v>121</v>
      </c>
      <c r="DN9" s="351" t="s">
        <v>122</v>
      </c>
      <c r="DO9" s="351" t="s">
        <v>123</v>
      </c>
      <c r="DP9" s="351" t="s">
        <v>124</v>
      </c>
      <c r="DQ9" s="351" t="s">
        <v>125</v>
      </c>
      <c r="DR9" s="351" t="s">
        <v>126</v>
      </c>
      <c r="DS9" s="351" t="s">
        <v>127</v>
      </c>
      <c r="DT9" s="351" t="s">
        <v>128</v>
      </c>
      <c r="DU9" s="351" t="s">
        <v>129</v>
      </c>
      <c r="DV9" s="351" t="s">
        <v>130</v>
      </c>
      <c r="DW9" s="351" t="s">
        <v>131</v>
      </c>
      <c r="DX9" s="351" t="s">
        <v>132</v>
      </c>
      <c r="DY9" s="351" t="s">
        <v>133</v>
      </c>
      <c r="DZ9" s="351" t="s">
        <v>134</v>
      </c>
      <c r="EA9" s="351" t="s">
        <v>135</v>
      </c>
      <c r="EB9" s="351" t="s">
        <v>136</v>
      </c>
      <c r="EC9" s="351" t="s">
        <v>137</v>
      </c>
      <c r="ED9" s="351" t="s">
        <v>138</v>
      </c>
      <c r="EE9" s="351" t="s">
        <v>139</v>
      </c>
      <c r="EF9" s="351" t="s">
        <v>140</v>
      </c>
      <c r="EG9" s="351" t="s">
        <v>141</v>
      </c>
      <c r="EH9" s="351" t="s">
        <v>142</v>
      </c>
      <c r="EI9" s="351" t="s">
        <v>143</v>
      </c>
      <c r="EJ9" s="351" t="s">
        <v>144</v>
      </c>
      <c r="EK9" s="351" t="s">
        <v>145</v>
      </c>
      <c r="EL9" s="351" t="s">
        <v>146</v>
      </c>
      <c r="EM9" s="351" t="s">
        <v>147</v>
      </c>
      <c r="EN9" s="351" t="s">
        <v>148</v>
      </c>
      <c r="EO9" s="351" t="s">
        <v>149</v>
      </c>
      <c r="EP9" s="351" t="s">
        <v>150</v>
      </c>
      <c r="EQ9" s="351" t="s">
        <v>151</v>
      </c>
      <c r="ER9" s="351" t="s">
        <v>152</v>
      </c>
      <c r="ES9" s="351" t="s">
        <v>153</v>
      </c>
      <c r="ET9" s="351" t="s">
        <v>154</v>
      </c>
      <c r="EU9" s="351" t="s">
        <v>155</v>
      </c>
      <c r="EV9" s="351" t="s">
        <v>156</v>
      </c>
      <c r="EW9" s="351" t="s">
        <v>157</v>
      </c>
      <c r="EX9" s="351" t="s">
        <v>158</v>
      </c>
      <c r="EY9" s="351" t="s">
        <v>159</v>
      </c>
      <c r="EZ9" s="351" t="s">
        <v>160</v>
      </c>
      <c r="FA9" s="351" t="s">
        <v>161</v>
      </c>
      <c r="FB9" s="351" t="s">
        <v>162</v>
      </c>
      <c r="FC9" s="351" t="s">
        <v>163</v>
      </c>
      <c r="FD9" s="351" t="s">
        <v>164</v>
      </c>
      <c r="FE9" s="351" t="s">
        <v>165</v>
      </c>
      <c r="FF9" s="351" t="s">
        <v>166</v>
      </c>
      <c r="FG9" s="351" t="s">
        <v>167</v>
      </c>
      <c r="FH9" s="351" t="s">
        <v>168</v>
      </c>
      <c r="FI9" s="351" t="s">
        <v>169</v>
      </c>
      <c r="FJ9" s="351" t="s">
        <v>170</v>
      </c>
      <c r="FK9" s="351" t="s">
        <v>171</v>
      </c>
      <c r="FL9" s="351" t="s">
        <v>172</v>
      </c>
      <c r="FM9" s="351" t="s">
        <v>173</v>
      </c>
      <c r="FN9" s="351" t="s">
        <v>174</v>
      </c>
      <c r="FO9" s="351" t="s">
        <v>175</v>
      </c>
      <c r="FP9" s="351" t="s">
        <v>176</v>
      </c>
      <c r="FQ9" s="351" t="s">
        <v>177</v>
      </c>
      <c r="FR9" s="351" t="s">
        <v>178</v>
      </c>
      <c r="FS9" s="351" t="s">
        <v>179</v>
      </c>
      <c r="FT9" s="351" t="s">
        <v>180</v>
      </c>
      <c r="FU9" s="351" t="s">
        <v>181</v>
      </c>
      <c r="FV9" s="351" t="s">
        <v>182</v>
      </c>
      <c r="FW9" s="351" t="s">
        <v>183</v>
      </c>
      <c r="FX9" s="351" t="s">
        <v>184</v>
      </c>
      <c r="FY9" s="351" t="s">
        <v>185</v>
      </c>
      <c r="FZ9" s="351" t="s">
        <v>186</v>
      </c>
      <c r="GA9" s="351" t="s">
        <v>187</v>
      </c>
      <c r="GB9" s="351" t="s">
        <v>188</v>
      </c>
      <c r="GC9" s="351" t="s">
        <v>189</v>
      </c>
      <c r="GD9" s="351" t="s">
        <v>190</v>
      </c>
      <c r="GE9" s="351" t="s">
        <v>191</v>
      </c>
      <c r="GF9" s="351" t="s">
        <v>192</v>
      </c>
      <c r="GG9" s="351" t="s">
        <v>193</v>
      </c>
      <c r="GH9" s="351" t="s">
        <v>194</v>
      </c>
      <c r="GI9" s="351" t="s">
        <v>195</v>
      </c>
      <c r="GJ9" s="351" t="s">
        <v>196</v>
      </c>
      <c r="GK9" s="351" t="s">
        <v>197</v>
      </c>
      <c r="GL9" s="351" t="s">
        <v>198</v>
      </c>
      <c r="GM9" s="351" t="s">
        <v>199</v>
      </c>
      <c r="GN9" s="351" t="s">
        <v>200</v>
      </c>
      <c r="GO9" s="351" t="s">
        <v>201</v>
      </c>
      <c r="GP9" s="351" t="s">
        <v>202</v>
      </c>
      <c r="GQ9" s="351" t="s">
        <v>203</v>
      </c>
      <c r="GR9" s="351" t="s">
        <v>204</v>
      </c>
      <c r="GS9" s="351" t="s">
        <v>205</v>
      </c>
      <c r="GT9" s="351" t="s">
        <v>206</v>
      </c>
      <c r="GU9" s="351" t="s">
        <v>207</v>
      </c>
      <c r="GV9" s="351" t="s">
        <v>208</v>
      </c>
      <c r="GW9" s="351" t="s">
        <v>209</v>
      </c>
      <c r="GX9" s="351" t="s">
        <v>210</v>
      </c>
      <c r="GY9" s="351" t="s">
        <v>211</v>
      </c>
      <c r="GZ9" s="351" t="s">
        <v>212</v>
      </c>
      <c r="HA9" s="351" t="s">
        <v>213</v>
      </c>
      <c r="HB9" s="351" t="s">
        <v>214</v>
      </c>
      <c r="HC9" s="351" t="s">
        <v>215</v>
      </c>
      <c r="HD9" s="351" t="s">
        <v>216</v>
      </c>
      <c r="HE9" s="351" t="s">
        <v>217</v>
      </c>
      <c r="HF9" s="351" t="s">
        <v>218</v>
      </c>
      <c r="HG9" s="351" t="s">
        <v>219</v>
      </c>
      <c r="HH9" s="351" t="s">
        <v>220</v>
      </c>
    </row>
    <row r="10" spans="1:216" s="349" customFormat="1" ht="15" x14ac:dyDescent="0.25">
      <c r="A10" s="351" t="s">
        <v>221</v>
      </c>
      <c r="B10" s="360">
        <v>1744498000</v>
      </c>
      <c r="C10" s="360">
        <v>256855500</v>
      </c>
      <c r="D10" s="360">
        <v>172282600</v>
      </c>
      <c r="E10" s="360">
        <v>114832100</v>
      </c>
      <c r="F10" s="360">
        <v>79249750</v>
      </c>
      <c r="G10" s="360">
        <v>35296100</v>
      </c>
      <c r="H10" s="360">
        <v>46625400</v>
      </c>
      <c r="I10" s="360">
        <v>27956660</v>
      </c>
      <c r="J10" s="360">
        <v>18560340</v>
      </c>
      <c r="K10" s="360">
        <v>8750300</v>
      </c>
      <c r="L10" s="360">
        <v>6372489</v>
      </c>
      <c r="M10" s="360">
        <v>2377812</v>
      </c>
      <c r="N10" s="360">
        <v>2074773</v>
      </c>
      <c r="O10" s="360">
        <v>1303765</v>
      </c>
      <c r="P10" s="360">
        <v>771009</v>
      </c>
      <c r="Q10" s="360">
        <v>14608870</v>
      </c>
      <c r="R10" s="360">
        <v>5482736</v>
      </c>
      <c r="S10" s="360">
        <v>5656260</v>
      </c>
      <c r="T10" s="360">
        <v>52318140</v>
      </c>
      <c r="U10" s="360">
        <v>43962740</v>
      </c>
      <c r="V10" s="360">
        <v>7282956</v>
      </c>
      <c r="W10" s="360">
        <v>14178360</v>
      </c>
      <c r="X10" s="360">
        <v>12777160</v>
      </c>
      <c r="Y10" s="360">
        <v>1401192</v>
      </c>
      <c r="Z10" s="360">
        <v>660902500</v>
      </c>
      <c r="AA10" s="360">
        <v>576165200</v>
      </c>
      <c r="AB10" s="360">
        <v>13070260</v>
      </c>
      <c r="AC10" s="360">
        <v>169482600</v>
      </c>
      <c r="AD10" s="360">
        <v>61260200</v>
      </c>
      <c r="AE10" s="360">
        <v>2661588</v>
      </c>
      <c r="AF10" s="360">
        <v>31463980</v>
      </c>
      <c r="AG10" s="360">
        <v>35402720</v>
      </c>
      <c r="AH10" s="360">
        <v>74314360</v>
      </c>
      <c r="AI10" s="360">
        <v>21998350</v>
      </c>
      <c r="AJ10" s="360">
        <v>136189100</v>
      </c>
      <c r="AK10" s="360">
        <v>26670160</v>
      </c>
      <c r="AL10" s="360">
        <v>3525868</v>
      </c>
      <c r="AM10" s="360">
        <v>84407950</v>
      </c>
      <c r="AN10" s="360">
        <v>356548</v>
      </c>
      <c r="AO10" s="360">
        <v>23820180</v>
      </c>
      <c r="AP10" s="360">
        <v>23654960</v>
      </c>
      <c r="AQ10" s="360">
        <v>127865</v>
      </c>
      <c r="AR10" s="360">
        <v>8744959</v>
      </c>
      <c r="AS10" s="360">
        <v>2623181</v>
      </c>
      <c r="AT10" s="360">
        <v>5268030</v>
      </c>
      <c r="AU10" s="360">
        <v>1436527</v>
      </c>
      <c r="AV10" s="360">
        <v>12765690</v>
      </c>
      <c r="AW10" s="360">
        <v>5001882</v>
      </c>
      <c r="AX10" s="360">
        <v>608126</v>
      </c>
      <c r="AY10" s="360">
        <v>391948800</v>
      </c>
      <c r="AZ10" s="360">
        <v>72363030</v>
      </c>
      <c r="BA10" s="360">
        <v>4144098</v>
      </c>
      <c r="BB10" s="360">
        <v>3045975</v>
      </c>
      <c r="BC10" s="360">
        <v>63530350</v>
      </c>
      <c r="BD10" s="360">
        <v>1642607</v>
      </c>
      <c r="BE10" s="360">
        <v>0</v>
      </c>
      <c r="BF10" s="360">
        <v>0</v>
      </c>
      <c r="BG10" s="360">
        <v>10258300</v>
      </c>
      <c r="BH10" s="360">
        <v>2702480</v>
      </c>
      <c r="BI10" s="360">
        <v>720032</v>
      </c>
      <c r="BJ10" s="360">
        <v>6805726</v>
      </c>
      <c r="BK10" s="360">
        <v>30060</v>
      </c>
      <c r="BL10" s="360">
        <v>0</v>
      </c>
      <c r="BM10" s="360">
        <v>0</v>
      </c>
      <c r="BN10" s="360">
        <v>120834000</v>
      </c>
      <c r="BO10" s="360">
        <v>335979</v>
      </c>
      <c r="BP10" s="360">
        <v>4550129</v>
      </c>
      <c r="BQ10" s="360">
        <v>114410700</v>
      </c>
      <c r="BR10" s="360">
        <v>1537239</v>
      </c>
      <c r="BS10" s="360">
        <v>0</v>
      </c>
      <c r="BT10" s="360">
        <v>0</v>
      </c>
      <c r="BU10" s="360">
        <v>83306550</v>
      </c>
      <c r="BV10" s="360">
        <v>1002893</v>
      </c>
      <c r="BW10" s="360">
        <v>3619880</v>
      </c>
      <c r="BX10" s="360">
        <v>77744580</v>
      </c>
      <c r="BY10" s="360">
        <v>939208</v>
      </c>
      <c r="BZ10" s="360">
        <v>0</v>
      </c>
      <c r="CA10" s="360">
        <v>0</v>
      </c>
      <c r="CB10" s="360">
        <v>5248249</v>
      </c>
      <c r="CC10" s="360">
        <v>1407261</v>
      </c>
      <c r="CD10" s="360">
        <v>1258300</v>
      </c>
      <c r="CE10" s="360">
        <v>2582689</v>
      </c>
      <c r="CF10" s="360">
        <v>0</v>
      </c>
      <c r="CG10" s="360">
        <v>0</v>
      </c>
      <c r="CH10" s="360">
        <v>0</v>
      </c>
      <c r="CI10" s="360">
        <v>99938660</v>
      </c>
      <c r="CJ10" s="360">
        <v>11736960</v>
      </c>
      <c r="CK10" s="360">
        <v>4376314</v>
      </c>
      <c r="CL10" s="360">
        <v>66450960</v>
      </c>
      <c r="CM10" s="360">
        <v>1204959</v>
      </c>
      <c r="CN10" s="360">
        <v>0</v>
      </c>
      <c r="CO10" s="360">
        <v>16169460</v>
      </c>
      <c r="CP10" s="360">
        <v>23837720</v>
      </c>
      <c r="CQ10" s="360">
        <v>1965311</v>
      </c>
      <c r="CR10" s="360">
        <v>9589691</v>
      </c>
      <c r="CS10" s="360">
        <v>2695455</v>
      </c>
      <c r="CT10" s="360">
        <v>5460684</v>
      </c>
      <c r="CU10" s="360">
        <v>2221126</v>
      </c>
      <c r="CV10" s="360">
        <v>1905450</v>
      </c>
      <c r="CW10" s="360">
        <v>2378795</v>
      </c>
      <c r="CX10" s="360">
        <v>0</v>
      </c>
      <c r="CY10" s="360">
        <v>0</v>
      </c>
      <c r="CZ10" s="360">
        <v>0</v>
      </c>
      <c r="DA10" s="360">
        <v>596794</v>
      </c>
      <c r="DB10" s="360">
        <v>1376064</v>
      </c>
      <c r="DC10" s="360">
        <v>284246</v>
      </c>
      <c r="DD10" s="360">
        <v>127422300</v>
      </c>
      <c r="DE10" s="360">
        <v>25935640</v>
      </c>
      <c r="DF10" s="360">
        <v>43020080</v>
      </c>
      <c r="DG10" s="360">
        <v>54789860</v>
      </c>
      <c r="DH10" s="360">
        <v>2446585</v>
      </c>
      <c r="DI10" s="360">
        <v>773147</v>
      </c>
      <c r="DJ10" s="360">
        <v>456998</v>
      </c>
      <c r="DK10" s="360">
        <v>281152400</v>
      </c>
      <c r="DL10" s="360">
        <v>161317100</v>
      </c>
      <c r="DM10" s="360">
        <v>90997740</v>
      </c>
      <c r="DN10" s="360">
        <v>22872240</v>
      </c>
      <c r="DO10" s="360">
        <v>9947934</v>
      </c>
      <c r="DP10" s="360">
        <v>7349640</v>
      </c>
      <c r="DQ10" s="360">
        <v>35349270</v>
      </c>
      <c r="DR10" s="360">
        <v>10281</v>
      </c>
      <c r="DS10" s="360">
        <v>1754864</v>
      </c>
      <c r="DT10" s="360">
        <v>8723412</v>
      </c>
      <c r="DU10" s="360">
        <v>4990109</v>
      </c>
      <c r="DV10" s="360">
        <v>69617570</v>
      </c>
      <c r="DW10" s="360">
        <v>16597310</v>
      </c>
      <c r="DX10" s="360">
        <v>9408124</v>
      </c>
      <c r="DY10" s="360">
        <v>4409699</v>
      </c>
      <c r="DZ10" s="360">
        <v>27386550</v>
      </c>
      <c r="EA10" s="360">
        <v>0</v>
      </c>
      <c r="EB10" s="360">
        <v>957286</v>
      </c>
      <c r="EC10" s="360">
        <v>7503370</v>
      </c>
      <c r="ED10" s="360">
        <v>3355228</v>
      </c>
      <c r="EE10" s="360">
        <v>147308100</v>
      </c>
      <c r="EF10" s="360">
        <v>37399950</v>
      </c>
      <c r="EG10" s="360">
        <v>18084960</v>
      </c>
      <c r="EH10" s="360">
        <v>10423840</v>
      </c>
      <c r="EI10" s="360">
        <v>55852710</v>
      </c>
      <c r="EJ10" s="360">
        <v>10281</v>
      </c>
      <c r="EK10" s="360">
        <v>2525490</v>
      </c>
      <c r="EL10" s="360">
        <v>15360980</v>
      </c>
      <c r="EM10" s="360">
        <v>7649911</v>
      </c>
      <c r="EN10" s="360">
        <v>12508630</v>
      </c>
      <c r="EO10" s="360">
        <v>1888551</v>
      </c>
      <c r="EP10" s="360">
        <v>1122390</v>
      </c>
      <c r="EQ10" s="360">
        <v>1303497</v>
      </c>
      <c r="ER10" s="360">
        <v>6630899</v>
      </c>
      <c r="ES10" s="360">
        <v>0</v>
      </c>
      <c r="ET10" s="360">
        <v>163047</v>
      </c>
      <c r="EU10" s="360">
        <v>781700</v>
      </c>
      <c r="EV10" s="360">
        <v>618546</v>
      </c>
      <c r="EW10" s="360">
        <v>37142290</v>
      </c>
      <c r="EX10" s="360">
        <v>11658350</v>
      </c>
      <c r="EY10" s="360">
        <v>3635202</v>
      </c>
      <c r="EZ10" s="360">
        <v>3200804</v>
      </c>
      <c r="FA10" s="360">
        <v>13764300</v>
      </c>
      <c r="FB10" s="360">
        <v>56895</v>
      </c>
      <c r="FC10" s="360">
        <v>569230</v>
      </c>
      <c r="FD10" s="360">
        <v>2821452</v>
      </c>
      <c r="FE10" s="360">
        <v>1428988</v>
      </c>
      <c r="FF10" s="360">
        <v>12961370</v>
      </c>
      <c r="FG10" s="360">
        <v>4971690</v>
      </c>
      <c r="FH10" s="360">
        <v>673300</v>
      </c>
      <c r="FI10" s="360">
        <v>896597</v>
      </c>
      <c r="FJ10" s="360">
        <v>3735761</v>
      </c>
      <c r="FK10" s="360">
        <v>43207</v>
      </c>
      <c r="FL10" s="360">
        <v>93241</v>
      </c>
      <c r="FM10" s="360">
        <v>663165</v>
      </c>
      <c r="FN10" s="360">
        <v>325236</v>
      </c>
      <c r="FO10" s="360">
        <v>13833170</v>
      </c>
      <c r="FP10" s="360">
        <v>11128290</v>
      </c>
      <c r="FQ10" s="360">
        <v>202511</v>
      </c>
      <c r="FR10" s="360">
        <v>34693</v>
      </c>
      <c r="FS10" s="360">
        <v>2359839</v>
      </c>
      <c r="FT10" s="360">
        <v>0</v>
      </c>
      <c r="FU10" s="360">
        <v>48398</v>
      </c>
      <c r="FV10" s="360">
        <v>54150</v>
      </c>
      <c r="FW10" s="360">
        <v>5291</v>
      </c>
      <c r="FX10" s="360">
        <v>28781440</v>
      </c>
      <c r="FY10" s="360">
        <v>6429439</v>
      </c>
      <c r="FZ10" s="360">
        <v>4783461</v>
      </c>
      <c r="GA10" s="360">
        <v>2728405</v>
      </c>
      <c r="GB10" s="360">
        <v>13434370</v>
      </c>
      <c r="GC10" s="360">
        <v>0</v>
      </c>
      <c r="GD10" s="360">
        <v>141968</v>
      </c>
      <c r="GE10" s="360">
        <v>963307</v>
      </c>
      <c r="GF10" s="360">
        <v>300499</v>
      </c>
      <c r="GG10" s="360">
        <v>6108457</v>
      </c>
      <c r="GH10" s="360">
        <v>125783</v>
      </c>
      <c r="GI10" s="360">
        <v>39368</v>
      </c>
      <c r="GJ10" s="360">
        <v>85845</v>
      </c>
      <c r="GK10" s="360">
        <v>2598614</v>
      </c>
      <c r="GL10" s="360">
        <v>3258847</v>
      </c>
      <c r="GM10" s="360">
        <v>0</v>
      </c>
      <c r="GN10" s="360">
        <v>0</v>
      </c>
      <c r="GO10" s="360">
        <v>0</v>
      </c>
      <c r="GP10" s="360">
        <v>3754942</v>
      </c>
      <c r="GQ10" s="360">
        <v>62376</v>
      </c>
      <c r="GR10" s="360">
        <v>2916546</v>
      </c>
      <c r="GS10" s="360">
        <v>748413</v>
      </c>
      <c r="GT10" s="360">
        <v>0</v>
      </c>
      <c r="GU10" s="360">
        <v>0</v>
      </c>
      <c r="GV10" s="360">
        <v>0</v>
      </c>
      <c r="GW10" s="360">
        <v>27607</v>
      </c>
      <c r="GX10" s="360">
        <v>0</v>
      </c>
      <c r="GY10" s="360">
        <v>17253690</v>
      </c>
      <c r="GZ10" s="360">
        <v>5374628</v>
      </c>
      <c r="HA10" s="360">
        <v>2193756</v>
      </c>
      <c r="HB10" s="360">
        <v>422014</v>
      </c>
      <c r="HC10" s="360">
        <v>6275032</v>
      </c>
      <c r="HD10" s="360">
        <v>211497</v>
      </c>
      <c r="HE10" s="360">
        <v>296163</v>
      </c>
      <c r="HF10" s="360">
        <v>1590946</v>
      </c>
      <c r="HG10" s="360">
        <v>855546</v>
      </c>
      <c r="HH10" s="360">
        <v>307387600</v>
      </c>
    </row>
    <row r="11" spans="1:216" s="349" customFormat="1" ht="15" x14ac:dyDescent="0.25">
      <c r="A11" s="351" t="s">
        <v>222</v>
      </c>
      <c r="B11" s="360">
        <v>903578600</v>
      </c>
      <c r="C11" s="360">
        <v>55779140</v>
      </c>
      <c r="D11" s="360">
        <v>40855420</v>
      </c>
      <c r="E11" s="360">
        <v>24710960</v>
      </c>
      <c r="F11" s="360">
        <v>8139579</v>
      </c>
      <c r="G11" s="360">
        <v>16529640</v>
      </c>
      <c r="H11" s="360">
        <v>13639610</v>
      </c>
      <c r="I11" s="360">
        <v>3590786</v>
      </c>
      <c r="J11" s="360">
        <v>9969269</v>
      </c>
      <c r="K11" s="360">
        <v>1912196</v>
      </c>
      <c r="L11" s="360">
        <v>866515</v>
      </c>
      <c r="M11" s="360">
        <v>1045681</v>
      </c>
      <c r="N11" s="360">
        <v>592658</v>
      </c>
      <c r="O11" s="360">
        <v>226811</v>
      </c>
      <c r="P11" s="360">
        <v>365847</v>
      </c>
      <c r="Q11" s="360">
        <v>3506093</v>
      </c>
      <c r="R11" s="360">
        <v>969586</v>
      </c>
      <c r="S11" s="360">
        <v>1731164</v>
      </c>
      <c r="T11" s="360">
        <v>7271519</v>
      </c>
      <c r="U11" s="360">
        <v>4938362</v>
      </c>
      <c r="V11" s="360">
        <v>2230332</v>
      </c>
      <c r="W11" s="360">
        <v>3409866</v>
      </c>
      <c r="X11" s="360">
        <v>2849068</v>
      </c>
      <c r="Y11" s="360">
        <v>560798</v>
      </c>
      <c r="Z11" s="360">
        <v>416524200</v>
      </c>
      <c r="AA11" s="360">
        <v>361880600</v>
      </c>
      <c r="AB11" s="360">
        <v>7890719</v>
      </c>
      <c r="AC11" s="360">
        <v>95877540</v>
      </c>
      <c r="AD11" s="360">
        <v>49952420</v>
      </c>
      <c r="AE11" s="360">
        <v>1591243</v>
      </c>
      <c r="AF11" s="360">
        <v>32527240</v>
      </c>
      <c r="AG11" s="360">
        <v>14867440</v>
      </c>
      <c r="AH11" s="360">
        <v>37737960</v>
      </c>
      <c r="AI11" s="360">
        <v>15593660</v>
      </c>
      <c r="AJ11" s="360">
        <v>87554160</v>
      </c>
      <c r="AK11" s="360">
        <v>16391150</v>
      </c>
      <c r="AL11" s="360">
        <v>1847045</v>
      </c>
      <c r="AM11" s="360">
        <v>54415020</v>
      </c>
      <c r="AN11" s="360">
        <v>291459</v>
      </c>
      <c r="AO11" s="360">
        <v>13440890</v>
      </c>
      <c r="AP11" s="360">
        <v>17250610</v>
      </c>
      <c r="AQ11" s="360">
        <v>62106</v>
      </c>
      <c r="AR11" s="360">
        <v>7570751</v>
      </c>
      <c r="AS11" s="360">
        <v>1120894</v>
      </c>
      <c r="AT11" s="360">
        <v>2837779</v>
      </c>
      <c r="AU11" s="360">
        <v>958730</v>
      </c>
      <c r="AV11" s="360">
        <v>7801345</v>
      </c>
      <c r="AW11" s="360">
        <v>2807569</v>
      </c>
      <c r="AX11" s="360">
        <v>272896</v>
      </c>
      <c r="AY11" s="360">
        <v>81883570</v>
      </c>
      <c r="AZ11" s="360">
        <v>14315400</v>
      </c>
      <c r="BA11" s="360">
        <v>1820957</v>
      </c>
      <c r="BB11" s="360">
        <v>226010</v>
      </c>
      <c r="BC11" s="360">
        <v>12111280</v>
      </c>
      <c r="BD11" s="360">
        <v>157152</v>
      </c>
      <c r="BE11" s="360">
        <v>0</v>
      </c>
      <c r="BF11" s="360">
        <v>0</v>
      </c>
      <c r="BG11" s="360">
        <v>2992962</v>
      </c>
      <c r="BH11" s="360">
        <v>1218934</v>
      </c>
      <c r="BI11" s="360">
        <v>50185</v>
      </c>
      <c r="BJ11" s="360">
        <v>1717168</v>
      </c>
      <c r="BK11" s="360">
        <v>6676</v>
      </c>
      <c r="BL11" s="360">
        <v>0</v>
      </c>
      <c r="BM11" s="360">
        <v>0</v>
      </c>
      <c r="BN11" s="360">
        <v>20544200</v>
      </c>
      <c r="BO11" s="360">
        <v>126130</v>
      </c>
      <c r="BP11" s="360">
        <v>432892</v>
      </c>
      <c r="BQ11" s="360">
        <v>19835960</v>
      </c>
      <c r="BR11" s="360">
        <v>149219</v>
      </c>
      <c r="BS11" s="360">
        <v>0</v>
      </c>
      <c r="BT11" s="360">
        <v>0</v>
      </c>
      <c r="BU11" s="360">
        <v>15854100</v>
      </c>
      <c r="BV11" s="360">
        <v>398760</v>
      </c>
      <c r="BW11" s="360">
        <v>345711</v>
      </c>
      <c r="BX11" s="360">
        <v>15006510</v>
      </c>
      <c r="BY11" s="360">
        <v>103119</v>
      </c>
      <c r="BZ11" s="360">
        <v>0</v>
      </c>
      <c r="CA11" s="360">
        <v>0</v>
      </c>
      <c r="CB11" s="360">
        <v>1659640</v>
      </c>
      <c r="CC11" s="360">
        <v>799919</v>
      </c>
      <c r="CD11" s="360">
        <v>142601</v>
      </c>
      <c r="CE11" s="360">
        <v>717121</v>
      </c>
      <c r="CF11" s="360">
        <v>0</v>
      </c>
      <c r="CG11" s="360">
        <v>0</v>
      </c>
      <c r="CH11" s="360">
        <v>0</v>
      </c>
      <c r="CI11" s="360">
        <v>26517270</v>
      </c>
      <c r="CJ11" s="360">
        <v>5318757</v>
      </c>
      <c r="CK11" s="360">
        <v>486243</v>
      </c>
      <c r="CL11" s="360">
        <v>17920050</v>
      </c>
      <c r="CM11" s="360">
        <v>112408</v>
      </c>
      <c r="CN11" s="360">
        <v>0</v>
      </c>
      <c r="CO11" s="360">
        <v>2679808</v>
      </c>
      <c r="CP11" s="360">
        <v>14433210</v>
      </c>
      <c r="CQ11" s="360">
        <v>1131390</v>
      </c>
      <c r="CR11" s="360">
        <v>4524050</v>
      </c>
      <c r="CS11" s="360">
        <v>1152083</v>
      </c>
      <c r="CT11" s="360">
        <v>4445037</v>
      </c>
      <c r="CU11" s="360">
        <v>1585974</v>
      </c>
      <c r="CV11" s="360">
        <v>1594673</v>
      </c>
      <c r="CW11" s="360">
        <v>2516549</v>
      </c>
      <c r="CX11" s="360">
        <v>0</v>
      </c>
      <c r="CY11" s="360">
        <v>0</v>
      </c>
      <c r="CZ11" s="360">
        <v>0</v>
      </c>
      <c r="DA11" s="360">
        <v>831654</v>
      </c>
      <c r="DB11" s="360">
        <v>1340833</v>
      </c>
      <c r="DC11" s="360">
        <v>252055</v>
      </c>
      <c r="DD11" s="360">
        <v>135501600</v>
      </c>
      <c r="DE11" s="360">
        <v>26950420</v>
      </c>
      <c r="DF11" s="360">
        <v>42962780</v>
      </c>
      <c r="DG11" s="360">
        <v>61704340</v>
      </c>
      <c r="DH11" s="360">
        <v>2488701</v>
      </c>
      <c r="DI11" s="360">
        <v>705501</v>
      </c>
      <c r="DJ11" s="360">
        <v>689884</v>
      </c>
      <c r="DK11" s="360">
        <v>196940200</v>
      </c>
      <c r="DL11" s="360">
        <v>111292000</v>
      </c>
      <c r="DM11" s="360">
        <v>63159060</v>
      </c>
      <c r="DN11" s="360">
        <v>13010170</v>
      </c>
      <c r="DO11" s="360">
        <v>5457631</v>
      </c>
      <c r="DP11" s="360">
        <v>5121916</v>
      </c>
      <c r="DQ11" s="360">
        <v>32215110</v>
      </c>
      <c r="DR11" s="360">
        <v>6854</v>
      </c>
      <c r="DS11" s="360">
        <v>1002492</v>
      </c>
      <c r="DT11" s="360">
        <v>4502314</v>
      </c>
      <c r="DU11" s="360">
        <v>1842586</v>
      </c>
      <c r="DV11" s="360">
        <v>47719760</v>
      </c>
      <c r="DW11" s="360">
        <v>9298636</v>
      </c>
      <c r="DX11" s="360">
        <v>5065112</v>
      </c>
      <c r="DY11" s="360">
        <v>3332356</v>
      </c>
      <c r="DZ11" s="360">
        <v>24313480</v>
      </c>
      <c r="EA11" s="360">
        <v>0</v>
      </c>
      <c r="EB11" s="360">
        <v>569923</v>
      </c>
      <c r="EC11" s="360">
        <v>3834876</v>
      </c>
      <c r="ED11" s="360">
        <v>1305381</v>
      </c>
      <c r="EE11" s="360">
        <v>101360800</v>
      </c>
      <c r="EF11" s="360">
        <v>21033120</v>
      </c>
      <c r="EG11" s="360">
        <v>9868043</v>
      </c>
      <c r="EH11" s="360">
        <v>7427630</v>
      </c>
      <c r="EI11" s="360">
        <v>50794850</v>
      </c>
      <c r="EJ11" s="360">
        <v>6854</v>
      </c>
      <c r="EK11" s="360">
        <v>1454716</v>
      </c>
      <c r="EL11" s="360">
        <v>7894515</v>
      </c>
      <c r="EM11" s="360">
        <v>2881043</v>
      </c>
      <c r="EN11" s="360">
        <v>9039942</v>
      </c>
      <c r="EO11" s="360">
        <v>1154762</v>
      </c>
      <c r="EP11" s="360">
        <v>579762</v>
      </c>
      <c r="EQ11" s="360">
        <v>1012302</v>
      </c>
      <c r="ER11" s="360">
        <v>5547497</v>
      </c>
      <c r="ES11" s="360">
        <v>0</v>
      </c>
      <c r="ET11" s="360">
        <v>103877</v>
      </c>
      <c r="EU11" s="360">
        <v>406233</v>
      </c>
      <c r="EV11" s="360">
        <v>235509</v>
      </c>
      <c r="EW11" s="360">
        <v>27256370</v>
      </c>
      <c r="EX11" s="360">
        <v>6812643</v>
      </c>
      <c r="EY11" s="360">
        <v>1929336</v>
      </c>
      <c r="EZ11" s="360">
        <v>2507168</v>
      </c>
      <c r="FA11" s="360">
        <v>13449540</v>
      </c>
      <c r="FB11" s="360">
        <v>45351</v>
      </c>
      <c r="FC11" s="360">
        <v>345753</v>
      </c>
      <c r="FD11" s="360">
        <v>1533680</v>
      </c>
      <c r="FE11" s="360">
        <v>603509</v>
      </c>
      <c r="FF11" s="360">
        <v>10908830</v>
      </c>
      <c r="FG11" s="360">
        <v>3011858</v>
      </c>
      <c r="FH11" s="360">
        <v>408617</v>
      </c>
      <c r="FI11" s="360">
        <v>751903</v>
      </c>
      <c r="FJ11" s="360">
        <v>2529435</v>
      </c>
      <c r="FK11" s="360">
        <v>45751</v>
      </c>
      <c r="FL11" s="360">
        <v>88893</v>
      </c>
      <c r="FM11" s="360">
        <v>354524</v>
      </c>
      <c r="FN11" s="360">
        <v>149562</v>
      </c>
      <c r="FO11" s="360">
        <v>8989503</v>
      </c>
      <c r="FP11" s="360">
        <v>6722379</v>
      </c>
      <c r="FQ11" s="360">
        <v>99811</v>
      </c>
      <c r="FR11" s="360">
        <v>26996</v>
      </c>
      <c r="FS11" s="360">
        <v>2076473</v>
      </c>
      <c r="FT11" s="360">
        <v>0</v>
      </c>
      <c r="FU11" s="360">
        <v>28330</v>
      </c>
      <c r="FV11" s="360">
        <v>32395</v>
      </c>
      <c r="FW11" s="360">
        <v>3119</v>
      </c>
      <c r="FX11" s="360">
        <v>19779130</v>
      </c>
      <c r="FY11" s="360">
        <v>3637198</v>
      </c>
      <c r="FZ11" s="360">
        <v>2773740</v>
      </c>
      <c r="GA11" s="360">
        <v>1905181</v>
      </c>
      <c r="GB11" s="360">
        <v>10763720</v>
      </c>
      <c r="GC11" s="360">
        <v>0</v>
      </c>
      <c r="GD11" s="360">
        <v>87153</v>
      </c>
      <c r="GE11" s="360">
        <v>506563</v>
      </c>
      <c r="GF11" s="360">
        <v>105576</v>
      </c>
      <c r="GG11" s="360">
        <v>5790892</v>
      </c>
      <c r="GH11" s="360">
        <v>76582</v>
      </c>
      <c r="GI11" s="360">
        <v>44700</v>
      </c>
      <c r="GJ11" s="360">
        <v>70633</v>
      </c>
      <c r="GK11" s="360">
        <v>2680613</v>
      </c>
      <c r="GL11" s="360">
        <v>2918365</v>
      </c>
      <c r="GM11" s="360">
        <v>0</v>
      </c>
      <c r="GN11" s="360">
        <v>0</v>
      </c>
      <c r="GO11" s="360">
        <v>0</v>
      </c>
      <c r="GP11" s="360">
        <v>2554365</v>
      </c>
      <c r="GQ11" s="360">
        <v>43284</v>
      </c>
      <c r="GR11" s="360">
        <v>1333941</v>
      </c>
      <c r="GS11" s="360">
        <v>1163349</v>
      </c>
      <c r="GT11" s="360">
        <v>0</v>
      </c>
      <c r="GU11" s="360">
        <v>0</v>
      </c>
      <c r="GV11" s="360">
        <v>0</v>
      </c>
      <c r="GW11" s="360">
        <v>13791</v>
      </c>
      <c r="GX11" s="360">
        <v>0</v>
      </c>
      <c r="GY11" s="360">
        <v>10369110</v>
      </c>
      <c r="GZ11" s="360">
        <v>3089855</v>
      </c>
      <c r="HA11" s="360">
        <v>1135920</v>
      </c>
      <c r="HB11" s="360">
        <v>306053</v>
      </c>
      <c r="HC11" s="360">
        <v>4367634</v>
      </c>
      <c r="HD11" s="360">
        <v>141199</v>
      </c>
      <c r="HE11" s="360">
        <v>142648</v>
      </c>
      <c r="HF11" s="360">
        <v>770193</v>
      </c>
      <c r="HG11" s="360">
        <v>364946</v>
      </c>
      <c r="HH11" s="360">
        <v>69504930</v>
      </c>
    </row>
    <row r="12" spans="1:216" s="349" customFormat="1" ht="15" x14ac:dyDescent="0.25">
      <c r="A12" s="351" t="s">
        <v>223</v>
      </c>
      <c r="B12" s="360">
        <v>85.2</v>
      </c>
      <c r="C12" s="360">
        <v>20.7</v>
      </c>
      <c r="D12" s="360">
        <v>15.2</v>
      </c>
      <c r="E12" s="360">
        <v>10.6</v>
      </c>
      <c r="F12" s="360">
        <v>7</v>
      </c>
      <c r="G12" s="360">
        <v>5.9</v>
      </c>
      <c r="H12" s="360">
        <v>6.7</v>
      </c>
      <c r="I12" s="360">
        <v>3.4</v>
      </c>
      <c r="J12" s="360">
        <v>4.5999999999999996</v>
      </c>
      <c r="K12" s="360">
        <v>1.9</v>
      </c>
      <c r="L12" s="360">
        <v>1.3</v>
      </c>
      <c r="M12" s="360">
        <v>0.7</v>
      </c>
      <c r="N12" s="360">
        <v>0.7</v>
      </c>
      <c r="O12" s="360">
        <v>0.4</v>
      </c>
      <c r="P12" s="360">
        <v>0.4</v>
      </c>
      <c r="Q12" s="360">
        <v>2.2999999999999998</v>
      </c>
      <c r="R12" s="360">
        <v>0.7</v>
      </c>
      <c r="S12" s="360">
        <v>1.2</v>
      </c>
      <c r="T12" s="360">
        <v>6.6</v>
      </c>
      <c r="U12" s="360">
        <v>4.9000000000000004</v>
      </c>
      <c r="V12" s="360">
        <v>2.7</v>
      </c>
      <c r="W12" s="360">
        <v>3</v>
      </c>
      <c r="X12" s="360">
        <v>2.4</v>
      </c>
      <c r="Y12" s="360">
        <v>0.7</v>
      </c>
      <c r="Z12" s="360">
        <v>53.6</v>
      </c>
      <c r="AA12" s="360">
        <v>49</v>
      </c>
      <c r="AB12" s="360">
        <v>4.3</v>
      </c>
      <c r="AC12" s="360">
        <v>24.1</v>
      </c>
      <c r="AD12" s="360">
        <v>13.6</v>
      </c>
      <c r="AE12" s="360">
        <v>1</v>
      </c>
      <c r="AF12" s="360">
        <v>10.3</v>
      </c>
      <c r="AG12" s="360">
        <v>9</v>
      </c>
      <c r="AH12" s="360">
        <v>15.7</v>
      </c>
      <c r="AI12" s="360">
        <v>7.1</v>
      </c>
      <c r="AJ12" s="360">
        <v>20.3</v>
      </c>
      <c r="AK12" s="360">
        <v>4.7</v>
      </c>
      <c r="AL12" s="360">
        <v>0.8</v>
      </c>
      <c r="AM12" s="360">
        <v>15.1</v>
      </c>
      <c r="AN12" s="360">
        <v>0.3</v>
      </c>
      <c r="AO12" s="360">
        <v>6.5</v>
      </c>
      <c r="AP12" s="360">
        <v>6</v>
      </c>
      <c r="AQ12" s="360">
        <v>0.1</v>
      </c>
      <c r="AR12" s="360">
        <v>2.9</v>
      </c>
      <c r="AS12" s="360">
        <v>1.1000000000000001</v>
      </c>
      <c r="AT12" s="360">
        <v>2.1</v>
      </c>
      <c r="AU12" s="360">
        <v>0.8</v>
      </c>
      <c r="AV12" s="360">
        <v>3.2</v>
      </c>
      <c r="AW12" s="360">
        <v>0.4</v>
      </c>
      <c r="AX12" s="360">
        <v>0.2</v>
      </c>
      <c r="AY12" s="360">
        <v>28.3</v>
      </c>
      <c r="AZ12" s="360">
        <v>5.0999999999999996</v>
      </c>
      <c r="BA12" s="360">
        <v>0.7</v>
      </c>
      <c r="BB12" s="360">
        <v>0.3</v>
      </c>
      <c r="BC12" s="360">
        <v>4.2</v>
      </c>
      <c r="BD12" s="360">
        <v>0.2</v>
      </c>
      <c r="BE12" s="360">
        <v>0</v>
      </c>
      <c r="BF12" s="360">
        <v>0</v>
      </c>
      <c r="BG12" s="360">
        <v>1</v>
      </c>
      <c r="BH12" s="360">
        <v>0.4</v>
      </c>
      <c r="BI12" s="360">
        <v>0</v>
      </c>
      <c r="BJ12" s="360">
        <v>0.7</v>
      </c>
      <c r="BK12" s="360">
        <v>0</v>
      </c>
      <c r="BL12" s="360">
        <v>0</v>
      </c>
      <c r="BM12" s="360">
        <v>0</v>
      </c>
      <c r="BN12" s="360">
        <v>10.199999999999999</v>
      </c>
      <c r="BO12" s="360">
        <v>0.2</v>
      </c>
      <c r="BP12" s="360">
        <v>0.4</v>
      </c>
      <c r="BQ12" s="360">
        <v>9.8000000000000007</v>
      </c>
      <c r="BR12" s="360">
        <v>0.1</v>
      </c>
      <c r="BS12" s="360">
        <v>0</v>
      </c>
      <c r="BT12" s="360">
        <v>0</v>
      </c>
      <c r="BU12" s="360">
        <v>6.8</v>
      </c>
      <c r="BV12" s="360">
        <v>0.3</v>
      </c>
      <c r="BW12" s="360">
        <v>0.3</v>
      </c>
      <c r="BX12" s="360">
        <v>6.3</v>
      </c>
      <c r="BY12" s="360">
        <v>0.1</v>
      </c>
      <c r="BZ12" s="360">
        <v>0</v>
      </c>
      <c r="CA12" s="360">
        <v>0</v>
      </c>
      <c r="CB12" s="360">
        <v>1.2</v>
      </c>
      <c r="CC12" s="360">
        <v>0.6</v>
      </c>
      <c r="CD12" s="360">
        <v>0.1</v>
      </c>
      <c r="CE12" s="360">
        <v>0.5</v>
      </c>
      <c r="CF12" s="360">
        <v>0</v>
      </c>
      <c r="CG12" s="360">
        <v>0</v>
      </c>
      <c r="CH12" s="360">
        <v>0</v>
      </c>
      <c r="CI12" s="360">
        <v>15.3</v>
      </c>
      <c r="CJ12" s="360">
        <v>5.0999999999999996</v>
      </c>
      <c r="CK12" s="360">
        <v>0.9</v>
      </c>
      <c r="CL12" s="360">
        <v>9.6999999999999993</v>
      </c>
      <c r="CM12" s="360">
        <v>0.2</v>
      </c>
      <c r="CN12" s="360">
        <v>0</v>
      </c>
      <c r="CO12" s="360">
        <v>3.5</v>
      </c>
      <c r="CP12" s="360">
        <v>10.8</v>
      </c>
      <c r="CQ12" s="360">
        <v>1.7</v>
      </c>
      <c r="CR12" s="360">
        <v>3.9</v>
      </c>
      <c r="CS12" s="360">
        <v>1</v>
      </c>
      <c r="CT12" s="360">
        <v>3.3</v>
      </c>
      <c r="CU12" s="360">
        <v>2.1</v>
      </c>
      <c r="CV12" s="360">
        <v>1.8</v>
      </c>
      <c r="CW12" s="360">
        <v>1.6</v>
      </c>
      <c r="CX12" s="360">
        <v>0</v>
      </c>
      <c r="CY12" s="360">
        <v>0</v>
      </c>
      <c r="CZ12" s="360">
        <v>0</v>
      </c>
      <c r="DA12" s="360">
        <v>0.5</v>
      </c>
      <c r="DB12" s="360">
        <v>1</v>
      </c>
      <c r="DC12" s="360">
        <v>0.2</v>
      </c>
      <c r="DD12" s="360">
        <v>39</v>
      </c>
      <c r="DE12" s="360">
        <v>16.3</v>
      </c>
      <c r="DF12" s="360">
        <v>20</v>
      </c>
      <c r="DG12" s="360">
        <v>20.9</v>
      </c>
      <c r="DH12" s="360">
        <v>0.9</v>
      </c>
      <c r="DI12" s="360">
        <v>0.4</v>
      </c>
      <c r="DJ12" s="360">
        <v>0.1</v>
      </c>
      <c r="DK12" s="360">
        <v>53.9</v>
      </c>
      <c r="DL12" s="360">
        <v>37.799999999999997</v>
      </c>
      <c r="DM12" s="360">
        <v>26.2</v>
      </c>
      <c r="DN12" s="360">
        <v>7.5</v>
      </c>
      <c r="DO12" s="360">
        <v>5.0999999999999996</v>
      </c>
      <c r="DP12" s="360">
        <v>4.3</v>
      </c>
      <c r="DQ12" s="360">
        <v>16</v>
      </c>
      <c r="DR12" s="360">
        <v>0</v>
      </c>
      <c r="DS12" s="360">
        <v>1.1000000000000001</v>
      </c>
      <c r="DT12" s="360">
        <v>4.4000000000000004</v>
      </c>
      <c r="DU12" s="360">
        <v>1.9</v>
      </c>
      <c r="DV12" s="360">
        <v>18.5</v>
      </c>
      <c r="DW12" s="360">
        <v>6</v>
      </c>
      <c r="DX12" s="360">
        <v>4.5999999999999996</v>
      </c>
      <c r="DY12" s="360">
        <v>2.5</v>
      </c>
      <c r="DZ12" s="360">
        <v>11.3</v>
      </c>
      <c r="EA12" s="360">
        <v>0</v>
      </c>
      <c r="EB12" s="360">
        <v>0.7</v>
      </c>
      <c r="EC12" s="360">
        <v>3</v>
      </c>
      <c r="ED12" s="360">
        <v>1.5</v>
      </c>
      <c r="EE12" s="360">
        <v>35.4</v>
      </c>
      <c r="EF12" s="360">
        <v>11.9</v>
      </c>
      <c r="EG12" s="360">
        <v>8.6</v>
      </c>
      <c r="EH12" s="360">
        <v>5.7</v>
      </c>
      <c r="EI12" s="360">
        <v>22.4</v>
      </c>
      <c r="EJ12" s="360">
        <v>0</v>
      </c>
      <c r="EK12" s="360">
        <v>1.6</v>
      </c>
      <c r="EL12" s="360">
        <v>6.6</v>
      </c>
      <c r="EM12" s="360">
        <v>2.9</v>
      </c>
      <c r="EN12" s="360">
        <v>6.2</v>
      </c>
      <c r="EO12" s="360">
        <v>1.1000000000000001</v>
      </c>
      <c r="EP12" s="360">
        <v>0.8</v>
      </c>
      <c r="EQ12" s="360">
        <v>1</v>
      </c>
      <c r="ER12" s="360">
        <v>3.5</v>
      </c>
      <c r="ES12" s="360">
        <v>0</v>
      </c>
      <c r="ET12" s="360">
        <v>0.1</v>
      </c>
      <c r="EU12" s="360">
        <v>0.3</v>
      </c>
      <c r="EV12" s="360">
        <v>0.3</v>
      </c>
      <c r="EW12" s="360">
        <v>15.1</v>
      </c>
      <c r="EX12" s="360">
        <v>4</v>
      </c>
      <c r="EY12" s="360">
        <v>2.5</v>
      </c>
      <c r="EZ12" s="360">
        <v>2.7</v>
      </c>
      <c r="FA12" s="360">
        <v>7.8</v>
      </c>
      <c r="FB12" s="360">
        <v>0.1</v>
      </c>
      <c r="FC12" s="360">
        <v>0.6</v>
      </c>
      <c r="FD12" s="360">
        <v>1.9</v>
      </c>
      <c r="FE12" s="360">
        <v>0.7</v>
      </c>
      <c r="FF12" s="360">
        <v>5.7</v>
      </c>
      <c r="FG12" s="360">
        <v>2</v>
      </c>
      <c r="FH12" s="360">
        <v>0.7</v>
      </c>
      <c r="FI12" s="360">
        <v>0.8</v>
      </c>
      <c r="FJ12" s="360">
        <v>1.5</v>
      </c>
      <c r="FK12" s="360">
        <v>0.1</v>
      </c>
      <c r="FL12" s="360">
        <v>0</v>
      </c>
      <c r="FM12" s="360">
        <v>0.3</v>
      </c>
      <c r="FN12" s="360">
        <v>0.2</v>
      </c>
      <c r="FO12" s="360">
        <v>5</v>
      </c>
      <c r="FP12" s="360">
        <v>3.8</v>
      </c>
      <c r="FQ12" s="360">
        <v>0.2</v>
      </c>
      <c r="FR12" s="360">
        <v>0.1</v>
      </c>
      <c r="FS12" s="360">
        <v>1.5</v>
      </c>
      <c r="FT12" s="360">
        <v>0</v>
      </c>
      <c r="FU12" s="360">
        <v>0</v>
      </c>
      <c r="FV12" s="360">
        <v>0.1</v>
      </c>
      <c r="FW12" s="360">
        <v>0</v>
      </c>
      <c r="FX12" s="360">
        <v>13.2</v>
      </c>
      <c r="FY12" s="360">
        <v>3.5</v>
      </c>
      <c r="FZ12" s="360">
        <v>2.7</v>
      </c>
      <c r="GA12" s="360">
        <v>2</v>
      </c>
      <c r="GB12" s="360">
        <v>7.7</v>
      </c>
      <c r="GC12" s="360">
        <v>0</v>
      </c>
      <c r="GD12" s="360">
        <v>0.2</v>
      </c>
      <c r="GE12" s="360">
        <v>0.7</v>
      </c>
      <c r="GF12" s="360">
        <v>0.1</v>
      </c>
      <c r="GG12" s="360">
        <v>2.7</v>
      </c>
      <c r="GH12" s="360">
        <v>0.2</v>
      </c>
      <c r="GI12" s="360">
        <v>0</v>
      </c>
      <c r="GJ12" s="360">
        <v>0.1</v>
      </c>
      <c r="GK12" s="360">
        <v>1.4</v>
      </c>
      <c r="GL12" s="360">
        <v>1.7</v>
      </c>
      <c r="GM12" s="360">
        <v>0</v>
      </c>
      <c r="GN12" s="360">
        <v>0</v>
      </c>
      <c r="GO12" s="360">
        <v>0</v>
      </c>
      <c r="GP12" s="360">
        <v>1.9</v>
      </c>
      <c r="GQ12" s="360">
        <v>0.1</v>
      </c>
      <c r="GR12" s="360">
        <v>1.4</v>
      </c>
      <c r="GS12" s="360">
        <v>0.5</v>
      </c>
      <c r="GT12" s="360">
        <v>0</v>
      </c>
      <c r="GU12" s="360">
        <v>0</v>
      </c>
      <c r="GV12" s="360">
        <v>0</v>
      </c>
      <c r="GW12" s="360">
        <v>0</v>
      </c>
      <c r="GX12" s="360">
        <v>0</v>
      </c>
      <c r="GY12" s="360">
        <v>6.6</v>
      </c>
      <c r="GZ12" s="360">
        <v>2.5</v>
      </c>
      <c r="HA12" s="360">
        <v>1.1000000000000001</v>
      </c>
      <c r="HB12" s="360">
        <v>0.4</v>
      </c>
      <c r="HC12" s="360">
        <v>3.3</v>
      </c>
      <c r="HD12" s="360">
        <v>0.2</v>
      </c>
      <c r="HE12" s="360">
        <v>0.2</v>
      </c>
      <c r="HF12" s="360">
        <v>0.9</v>
      </c>
      <c r="HG12" s="360">
        <v>0.3</v>
      </c>
      <c r="HH12" s="360">
        <v>25.8</v>
      </c>
    </row>
    <row r="13" spans="1:216" s="349" customFormat="1" ht="15" x14ac:dyDescent="0.25">
      <c r="A13" s="351" t="s">
        <v>224</v>
      </c>
      <c r="B13" s="360">
        <v>57.36</v>
      </c>
      <c r="C13" s="360">
        <v>34.76</v>
      </c>
      <c r="D13" s="360">
        <v>31.8</v>
      </c>
      <c r="E13" s="360">
        <v>30.45</v>
      </c>
      <c r="F13" s="360">
        <v>31.73</v>
      </c>
      <c r="G13" s="360">
        <v>16.739999999999998</v>
      </c>
      <c r="H13" s="360">
        <v>19.54</v>
      </c>
      <c r="I13" s="360">
        <v>23.17</v>
      </c>
      <c r="J13" s="360">
        <v>11.25</v>
      </c>
      <c r="K13" s="360">
        <v>13.2</v>
      </c>
      <c r="L13" s="360">
        <v>13.91</v>
      </c>
      <c r="M13" s="360">
        <v>9.98</v>
      </c>
      <c r="N13" s="360">
        <v>8.02</v>
      </c>
      <c r="O13" s="360">
        <v>9.5299999999999994</v>
      </c>
      <c r="P13" s="360">
        <v>5.59</v>
      </c>
      <c r="Q13" s="360">
        <v>17.7</v>
      </c>
      <c r="R13" s="360">
        <v>21.07</v>
      </c>
      <c r="S13" s="360">
        <v>13.02</v>
      </c>
      <c r="T13" s="360">
        <v>22.2</v>
      </c>
      <c r="U13" s="360">
        <v>25.12</v>
      </c>
      <c r="V13" s="360">
        <v>7.66</v>
      </c>
      <c r="W13" s="360">
        <v>13.05</v>
      </c>
      <c r="X13" s="360">
        <v>14.74</v>
      </c>
      <c r="Y13" s="360">
        <v>5.62</v>
      </c>
      <c r="Z13" s="360">
        <v>34.56</v>
      </c>
      <c r="AA13" s="360">
        <v>32.94</v>
      </c>
      <c r="AB13" s="360">
        <v>8.58</v>
      </c>
      <c r="AC13" s="360">
        <v>19.690000000000001</v>
      </c>
      <c r="AD13" s="360">
        <v>12.66</v>
      </c>
      <c r="AE13" s="360">
        <v>7.21</v>
      </c>
      <c r="AF13" s="360">
        <v>8.5500000000000007</v>
      </c>
      <c r="AG13" s="360">
        <v>11.08</v>
      </c>
      <c r="AH13" s="360">
        <v>13.28</v>
      </c>
      <c r="AI13" s="360">
        <v>8.69</v>
      </c>
      <c r="AJ13" s="360">
        <v>18.79</v>
      </c>
      <c r="AK13" s="360">
        <v>15.79</v>
      </c>
      <c r="AL13" s="360">
        <v>11.96</v>
      </c>
      <c r="AM13" s="360">
        <v>15.67</v>
      </c>
      <c r="AN13" s="360">
        <v>3</v>
      </c>
      <c r="AO13" s="360">
        <v>10.27</v>
      </c>
      <c r="AP13" s="360">
        <v>10.97</v>
      </c>
      <c r="AQ13" s="360">
        <v>6.25</v>
      </c>
      <c r="AR13" s="360">
        <v>8.4</v>
      </c>
      <c r="AS13" s="360">
        <v>6.99</v>
      </c>
      <c r="AT13" s="360">
        <v>7.1</v>
      </c>
      <c r="AU13" s="360">
        <v>4.97</v>
      </c>
      <c r="AV13" s="360">
        <v>11.09</v>
      </c>
      <c r="AW13" s="360">
        <v>33.159999999999997</v>
      </c>
      <c r="AX13" s="360">
        <v>8.4</v>
      </c>
      <c r="AY13" s="360">
        <v>38.82</v>
      </c>
      <c r="AZ13" s="360">
        <v>39.869999999999997</v>
      </c>
      <c r="BA13" s="360">
        <v>16.09</v>
      </c>
      <c r="BB13" s="360">
        <v>24.96</v>
      </c>
      <c r="BC13" s="360">
        <v>42.3</v>
      </c>
      <c r="BD13" s="360">
        <v>25.2</v>
      </c>
      <c r="BE13" s="360">
        <v>0</v>
      </c>
      <c r="BF13" s="360">
        <v>0</v>
      </c>
      <c r="BG13" s="360">
        <v>27.84</v>
      </c>
      <c r="BH13" s="360">
        <v>21.02</v>
      </c>
      <c r="BI13" s="360">
        <v>44.45</v>
      </c>
      <c r="BJ13" s="360">
        <v>28.03</v>
      </c>
      <c r="BK13" s="360">
        <v>3.48</v>
      </c>
      <c r="BL13" s="360">
        <v>0</v>
      </c>
      <c r="BM13" s="360">
        <v>0</v>
      </c>
      <c r="BN13" s="360">
        <v>33.049999999999997</v>
      </c>
      <c r="BO13" s="360">
        <v>5.0999999999999996</v>
      </c>
      <c r="BP13" s="360">
        <v>29.45</v>
      </c>
      <c r="BQ13" s="360">
        <v>32.67</v>
      </c>
      <c r="BR13" s="360">
        <v>29.26</v>
      </c>
      <c r="BS13" s="360">
        <v>0</v>
      </c>
      <c r="BT13" s="360">
        <v>0</v>
      </c>
      <c r="BU13" s="360">
        <v>34.54</v>
      </c>
      <c r="BV13" s="360">
        <v>9.66</v>
      </c>
      <c r="BW13" s="360">
        <v>33.92</v>
      </c>
      <c r="BX13" s="360">
        <v>34.590000000000003</v>
      </c>
      <c r="BY13" s="360">
        <v>20.67</v>
      </c>
      <c r="BZ13" s="360">
        <v>0</v>
      </c>
      <c r="CA13" s="360">
        <v>0</v>
      </c>
      <c r="CB13" s="360">
        <v>12.37</v>
      </c>
      <c r="CC13" s="360">
        <v>6.19</v>
      </c>
      <c r="CD13" s="360">
        <v>25.56</v>
      </c>
      <c r="CE13" s="360">
        <v>13.45</v>
      </c>
      <c r="CF13" s="360">
        <v>0</v>
      </c>
      <c r="CG13" s="360">
        <v>0</v>
      </c>
      <c r="CH13" s="360">
        <v>0</v>
      </c>
      <c r="CI13" s="360">
        <v>18.34</v>
      </c>
      <c r="CJ13" s="360">
        <v>6.46</v>
      </c>
      <c r="CK13" s="360">
        <v>12.95</v>
      </c>
      <c r="CL13" s="360">
        <v>19.09</v>
      </c>
      <c r="CM13" s="360">
        <v>18.87</v>
      </c>
      <c r="CN13" s="360">
        <v>0</v>
      </c>
      <c r="CO13" s="360">
        <v>12.79</v>
      </c>
      <c r="CP13" s="360">
        <v>6.21</v>
      </c>
      <c r="CQ13" s="360">
        <v>3.23</v>
      </c>
      <c r="CR13" s="360">
        <v>6.9</v>
      </c>
      <c r="CS13" s="360">
        <v>7.65</v>
      </c>
      <c r="CT13" s="360">
        <v>4.6900000000000004</v>
      </c>
      <c r="CU13" s="360">
        <v>3.02</v>
      </c>
      <c r="CV13" s="360">
        <v>2.93</v>
      </c>
      <c r="CW13" s="360">
        <v>4.13</v>
      </c>
      <c r="CX13" s="360">
        <v>0</v>
      </c>
      <c r="CY13" s="360">
        <v>0</v>
      </c>
      <c r="CZ13" s="360">
        <v>0</v>
      </c>
      <c r="DA13" s="360">
        <v>3.15</v>
      </c>
      <c r="DB13" s="360">
        <v>3.98</v>
      </c>
      <c r="DC13" s="360">
        <v>3.51</v>
      </c>
      <c r="DD13" s="360">
        <v>9.16</v>
      </c>
      <c r="DE13" s="360">
        <v>4.45</v>
      </c>
      <c r="DF13" s="360">
        <v>6.02</v>
      </c>
      <c r="DG13" s="360">
        <v>7.33</v>
      </c>
      <c r="DH13" s="360">
        <v>7.39</v>
      </c>
      <c r="DI13" s="360">
        <v>5.36</v>
      </c>
      <c r="DJ13" s="360">
        <v>9.01</v>
      </c>
      <c r="DK13" s="360">
        <v>14.61</v>
      </c>
      <c r="DL13" s="360">
        <v>11.96</v>
      </c>
      <c r="DM13" s="360">
        <v>9.73</v>
      </c>
      <c r="DN13" s="360">
        <v>8.5299999999999994</v>
      </c>
      <c r="DO13" s="360">
        <v>5.47</v>
      </c>
      <c r="DP13" s="360">
        <v>4.8099999999999996</v>
      </c>
      <c r="DQ13" s="360">
        <v>6.2</v>
      </c>
      <c r="DR13" s="360">
        <v>1.39</v>
      </c>
      <c r="DS13" s="360">
        <v>4.3099999999999996</v>
      </c>
      <c r="DT13" s="360">
        <v>5.62</v>
      </c>
      <c r="DU13" s="360">
        <v>7.36</v>
      </c>
      <c r="DV13" s="360">
        <v>10.53</v>
      </c>
      <c r="DW13" s="360">
        <v>7.8</v>
      </c>
      <c r="DX13" s="360">
        <v>5.73</v>
      </c>
      <c r="DY13" s="360">
        <v>4.88</v>
      </c>
      <c r="DZ13" s="360">
        <v>6.8</v>
      </c>
      <c r="EA13" s="360">
        <v>0</v>
      </c>
      <c r="EB13" s="360">
        <v>3.79</v>
      </c>
      <c r="EC13" s="360">
        <v>7.09</v>
      </c>
      <c r="ED13" s="360">
        <v>6.32</v>
      </c>
      <c r="EE13" s="360">
        <v>11.65</v>
      </c>
      <c r="EF13" s="360">
        <v>8.82</v>
      </c>
      <c r="EG13" s="360">
        <v>5.86</v>
      </c>
      <c r="EH13" s="360">
        <v>5.16</v>
      </c>
      <c r="EI13" s="360">
        <v>6.98</v>
      </c>
      <c r="EJ13" s="360">
        <v>1.39</v>
      </c>
      <c r="EK13" s="360">
        <v>4.37</v>
      </c>
      <c r="EL13" s="360">
        <v>6.54</v>
      </c>
      <c r="EM13" s="360">
        <v>7.3</v>
      </c>
      <c r="EN13" s="360">
        <v>5.61</v>
      </c>
      <c r="EO13" s="360">
        <v>4.92</v>
      </c>
      <c r="EP13" s="360">
        <v>3.72</v>
      </c>
      <c r="EQ13" s="360">
        <v>3.63</v>
      </c>
      <c r="ER13" s="360">
        <v>5.28</v>
      </c>
      <c r="ES13" s="360">
        <v>0</v>
      </c>
      <c r="ET13" s="360">
        <v>3.38</v>
      </c>
      <c r="EU13" s="360">
        <v>6.38</v>
      </c>
      <c r="EV13" s="360">
        <v>6.03</v>
      </c>
      <c r="EW13" s="360">
        <v>6.87</v>
      </c>
      <c r="EX13" s="360">
        <v>8.16</v>
      </c>
      <c r="EY13" s="360">
        <v>4.09</v>
      </c>
      <c r="EZ13" s="360">
        <v>3.35</v>
      </c>
      <c r="FA13" s="360">
        <v>4.93</v>
      </c>
      <c r="FB13" s="360">
        <v>2.2200000000000002</v>
      </c>
      <c r="FC13" s="360">
        <v>2.64</v>
      </c>
      <c r="FD13" s="360">
        <v>4.16</v>
      </c>
      <c r="FE13" s="360">
        <v>5.35</v>
      </c>
      <c r="FF13" s="360">
        <v>6.38</v>
      </c>
      <c r="FG13" s="360">
        <v>7.08</v>
      </c>
      <c r="FH13" s="360">
        <v>2.8</v>
      </c>
      <c r="FI13" s="360">
        <v>3.31</v>
      </c>
      <c r="FJ13" s="360">
        <v>7.12</v>
      </c>
      <c r="FK13" s="360">
        <v>1.36</v>
      </c>
      <c r="FL13" s="360">
        <v>6.41</v>
      </c>
      <c r="FM13" s="360">
        <v>6.66</v>
      </c>
      <c r="FN13" s="360">
        <v>6.07</v>
      </c>
      <c r="FO13" s="360">
        <v>7.8</v>
      </c>
      <c r="FP13" s="360">
        <v>8.2899999999999991</v>
      </c>
      <c r="FQ13" s="360">
        <v>2.58</v>
      </c>
      <c r="FR13" s="360">
        <v>1.93</v>
      </c>
      <c r="FS13" s="360">
        <v>4.38</v>
      </c>
      <c r="FT13" s="360">
        <v>0</v>
      </c>
      <c r="FU13" s="360">
        <v>7.07</v>
      </c>
      <c r="FV13" s="360">
        <v>1.86</v>
      </c>
      <c r="FW13" s="360">
        <v>1.77</v>
      </c>
      <c r="FX13" s="360">
        <v>6.09</v>
      </c>
      <c r="FY13" s="360">
        <v>5.13</v>
      </c>
      <c r="FZ13" s="360">
        <v>5</v>
      </c>
      <c r="GA13" s="360">
        <v>3.9</v>
      </c>
      <c r="GB13" s="360">
        <v>4.88</v>
      </c>
      <c r="GC13" s="360">
        <v>0</v>
      </c>
      <c r="GD13" s="360">
        <v>2.2599999999999998</v>
      </c>
      <c r="GE13" s="360">
        <v>3.75</v>
      </c>
      <c r="GF13" s="360">
        <v>5.71</v>
      </c>
      <c r="GG13" s="360">
        <v>6.45</v>
      </c>
      <c r="GH13" s="360">
        <v>1.64</v>
      </c>
      <c r="GI13" s="360">
        <v>2.39</v>
      </c>
      <c r="GJ13" s="360">
        <v>2.39</v>
      </c>
      <c r="GK13" s="360">
        <v>5.31</v>
      </c>
      <c r="GL13" s="360">
        <v>5.48</v>
      </c>
      <c r="GM13" s="360">
        <v>0</v>
      </c>
      <c r="GN13" s="360">
        <v>0</v>
      </c>
      <c r="GO13" s="360">
        <v>0</v>
      </c>
      <c r="GP13" s="360">
        <v>5.63</v>
      </c>
      <c r="GQ13" s="360">
        <v>1.8</v>
      </c>
      <c r="GR13" s="360">
        <v>6.02</v>
      </c>
      <c r="GS13" s="360">
        <v>4.01</v>
      </c>
      <c r="GT13" s="360">
        <v>0</v>
      </c>
      <c r="GU13" s="360">
        <v>0</v>
      </c>
      <c r="GV13" s="360">
        <v>0</v>
      </c>
      <c r="GW13" s="360">
        <v>2.1</v>
      </c>
      <c r="GX13" s="360">
        <v>0</v>
      </c>
      <c r="GY13" s="360">
        <v>7.32</v>
      </c>
      <c r="GZ13" s="360">
        <v>5.97</v>
      </c>
      <c r="HA13" s="360">
        <v>5.36</v>
      </c>
      <c r="HB13" s="360">
        <v>3.31</v>
      </c>
      <c r="HC13" s="360">
        <v>5.33</v>
      </c>
      <c r="HD13" s="360">
        <v>3.77</v>
      </c>
      <c r="HE13" s="360">
        <v>3.78</v>
      </c>
      <c r="HF13" s="360">
        <v>4.8</v>
      </c>
      <c r="HG13" s="360">
        <v>9.14</v>
      </c>
      <c r="HH13" s="360">
        <v>33.42</v>
      </c>
    </row>
    <row r="14" spans="1:216" s="349" customFormat="1" ht="15" x14ac:dyDescent="0.25">
      <c r="A14" s="351" t="s">
        <v>225</v>
      </c>
      <c r="B14" s="360">
        <v>29.71</v>
      </c>
      <c r="C14" s="360">
        <v>7.55</v>
      </c>
      <c r="D14" s="360">
        <v>7.54</v>
      </c>
      <c r="E14" s="360">
        <v>6.55</v>
      </c>
      <c r="F14" s="360">
        <v>3.26</v>
      </c>
      <c r="G14" s="360">
        <v>7.84</v>
      </c>
      <c r="H14" s="360">
        <v>5.72</v>
      </c>
      <c r="I14" s="360">
        <v>2.98</v>
      </c>
      <c r="J14" s="360">
        <v>6.04</v>
      </c>
      <c r="K14" s="360">
        <v>2.88</v>
      </c>
      <c r="L14" s="360">
        <v>1.89</v>
      </c>
      <c r="M14" s="360">
        <v>4.3899999999999997</v>
      </c>
      <c r="N14" s="360">
        <v>2.29</v>
      </c>
      <c r="O14" s="360">
        <v>1.66</v>
      </c>
      <c r="P14" s="360">
        <v>2.65</v>
      </c>
      <c r="Q14" s="360">
        <v>4.25</v>
      </c>
      <c r="R14" s="360">
        <v>3.73</v>
      </c>
      <c r="S14" s="360">
        <v>3.98</v>
      </c>
      <c r="T14" s="360">
        <v>3.09</v>
      </c>
      <c r="U14" s="360">
        <v>2.82</v>
      </c>
      <c r="V14" s="360">
        <v>2.35</v>
      </c>
      <c r="W14" s="360">
        <v>3.14</v>
      </c>
      <c r="X14" s="360">
        <v>3.29</v>
      </c>
      <c r="Y14" s="360">
        <v>2.25</v>
      </c>
      <c r="Z14" s="360">
        <v>21.78</v>
      </c>
      <c r="AA14" s="360">
        <v>20.69</v>
      </c>
      <c r="AB14" s="360">
        <v>5.18</v>
      </c>
      <c r="AC14" s="360">
        <v>11.14</v>
      </c>
      <c r="AD14" s="360">
        <v>10.32</v>
      </c>
      <c r="AE14" s="360">
        <v>4.3099999999999996</v>
      </c>
      <c r="AF14" s="360">
        <v>8.84</v>
      </c>
      <c r="AG14" s="360">
        <v>4.6500000000000004</v>
      </c>
      <c r="AH14" s="360">
        <v>6.74</v>
      </c>
      <c r="AI14" s="360">
        <v>6.16</v>
      </c>
      <c r="AJ14" s="360">
        <v>12.08</v>
      </c>
      <c r="AK14" s="360">
        <v>9.6999999999999993</v>
      </c>
      <c r="AL14" s="360">
        <v>6.26</v>
      </c>
      <c r="AM14" s="360">
        <v>10.1</v>
      </c>
      <c r="AN14" s="360">
        <v>2.4500000000000002</v>
      </c>
      <c r="AO14" s="360">
        <v>5.79</v>
      </c>
      <c r="AP14" s="360">
        <v>8</v>
      </c>
      <c r="AQ14" s="360">
        <v>3.04</v>
      </c>
      <c r="AR14" s="360">
        <v>7.27</v>
      </c>
      <c r="AS14" s="360">
        <v>2.99</v>
      </c>
      <c r="AT14" s="360">
        <v>3.83</v>
      </c>
      <c r="AU14" s="360">
        <v>3.32</v>
      </c>
      <c r="AV14" s="360">
        <v>6.78</v>
      </c>
      <c r="AW14" s="360">
        <v>18.61</v>
      </c>
      <c r="AX14" s="360">
        <v>3.77</v>
      </c>
      <c r="AY14" s="360">
        <v>8.11</v>
      </c>
      <c r="AZ14" s="360">
        <v>7.89</v>
      </c>
      <c r="BA14" s="360">
        <v>7.07</v>
      </c>
      <c r="BB14" s="360">
        <v>1.85</v>
      </c>
      <c r="BC14" s="360">
        <v>8.06</v>
      </c>
      <c r="BD14" s="360">
        <v>2.41</v>
      </c>
      <c r="BE14" s="360">
        <v>0</v>
      </c>
      <c r="BF14" s="360">
        <v>0</v>
      </c>
      <c r="BG14" s="360">
        <v>8.1199999999999992</v>
      </c>
      <c r="BH14" s="360">
        <v>9.48</v>
      </c>
      <c r="BI14" s="360">
        <v>3.1</v>
      </c>
      <c r="BJ14" s="360">
        <v>7.07</v>
      </c>
      <c r="BK14" s="360">
        <v>0.77</v>
      </c>
      <c r="BL14" s="360">
        <v>0</v>
      </c>
      <c r="BM14" s="360">
        <v>0</v>
      </c>
      <c r="BN14" s="360">
        <v>5.62</v>
      </c>
      <c r="BO14" s="360">
        <v>1.92</v>
      </c>
      <c r="BP14" s="360">
        <v>2.8</v>
      </c>
      <c r="BQ14" s="360">
        <v>5.66</v>
      </c>
      <c r="BR14" s="360">
        <v>2.84</v>
      </c>
      <c r="BS14" s="360">
        <v>0</v>
      </c>
      <c r="BT14" s="360">
        <v>0</v>
      </c>
      <c r="BU14" s="360">
        <v>6.57</v>
      </c>
      <c r="BV14" s="360">
        <v>3.84</v>
      </c>
      <c r="BW14" s="360">
        <v>3.24</v>
      </c>
      <c r="BX14" s="360">
        <v>6.68</v>
      </c>
      <c r="BY14" s="360">
        <v>2.27</v>
      </c>
      <c r="BZ14" s="360">
        <v>0</v>
      </c>
      <c r="CA14" s="360">
        <v>0</v>
      </c>
      <c r="CB14" s="360">
        <v>3.91</v>
      </c>
      <c r="CC14" s="360">
        <v>3.52</v>
      </c>
      <c r="CD14" s="360">
        <v>2.9</v>
      </c>
      <c r="CE14" s="360">
        <v>3.74</v>
      </c>
      <c r="CF14" s="360">
        <v>0</v>
      </c>
      <c r="CG14" s="360">
        <v>0</v>
      </c>
      <c r="CH14" s="360">
        <v>0</v>
      </c>
      <c r="CI14" s="360">
        <v>4.87</v>
      </c>
      <c r="CJ14" s="360">
        <v>2.93</v>
      </c>
      <c r="CK14" s="360">
        <v>1.44</v>
      </c>
      <c r="CL14" s="360">
        <v>5.15</v>
      </c>
      <c r="CM14" s="360">
        <v>1.76</v>
      </c>
      <c r="CN14" s="360">
        <v>0</v>
      </c>
      <c r="CO14" s="360">
        <v>2.12</v>
      </c>
      <c r="CP14" s="360">
        <v>3.76</v>
      </c>
      <c r="CQ14" s="360">
        <v>1.86</v>
      </c>
      <c r="CR14" s="360">
        <v>3.25</v>
      </c>
      <c r="CS14" s="360">
        <v>3.27</v>
      </c>
      <c r="CT14" s="360">
        <v>3.82</v>
      </c>
      <c r="CU14" s="360">
        <v>2.16</v>
      </c>
      <c r="CV14" s="360">
        <v>2.4500000000000002</v>
      </c>
      <c r="CW14" s="360">
        <v>4.37</v>
      </c>
      <c r="CX14" s="360">
        <v>0</v>
      </c>
      <c r="CY14" s="360">
        <v>0</v>
      </c>
      <c r="CZ14" s="360">
        <v>0</v>
      </c>
      <c r="DA14" s="360">
        <v>4.3899999999999997</v>
      </c>
      <c r="DB14" s="360">
        <v>3.88</v>
      </c>
      <c r="DC14" s="360">
        <v>3.11</v>
      </c>
      <c r="DD14" s="360">
        <v>9.74</v>
      </c>
      <c r="DE14" s="360">
        <v>4.63</v>
      </c>
      <c r="DF14" s="360">
        <v>6.01</v>
      </c>
      <c r="DG14" s="360">
        <v>8.26</v>
      </c>
      <c r="DH14" s="360">
        <v>7.51</v>
      </c>
      <c r="DI14" s="360">
        <v>4.9000000000000004</v>
      </c>
      <c r="DJ14" s="360">
        <v>13.6</v>
      </c>
      <c r="DK14" s="360">
        <v>10.24</v>
      </c>
      <c r="DL14" s="360">
        <v>8.25</v>
      </c>
      <c r="DM14" s="360">
        <v>6.75</v>
      </c>
      <c r="DN14" s="360">
        <v>4.8499999999999996</v>
      </c>
      <c r="DO14" s="360">
        <v>3</v>
      </c>
      <c r="DP14" s="360">
        <v>3.35</v>
      </c>
      <c r="DQ14" s="360">
        <v>5.65</v>
      </c>
      <c r="DR14" s="360">
        <v>0.93</v>
      </c>
      <c r="DS14" s="360">
        <v>2.46</v>
      </c>
      <c r="DT14" s="360">
        <v>2.9</v>
      </c>
      <c r="DU14" s="360">
        <v>2.72</v>
      </c>
      <c r="DV14" s="360">
        <v>7.22</v>
      </c>
      <c r="DW14" s="360">
        <v>4.37</v>
      </c>
      <c r="DX14" s="360">
        <v>3.08</v>
      </c>
      <c r="DY14" s="360">
        <v>3.69</v>
      </c>
      <c r="DZ14" s="360">
        <v>6.04</v>
      </c>
      <c r="EA14" s="360">
        <v>0</v>
      </c>
      <c r="EB14" s="360">
        <v>2.2599999999999998</v>
      </c>
      <c r="EC14" s="360">
        <v>3.62</v>
      </c>
      <c r="ED14" s="360">
        <v>2.46</v>
      </c>
      <c r="EE14" s="360">
        <v>8.02</v>
      </c>
      <c r="EF14" s="360">
        <v>4.96</v>
      </c>
      <c r="EG14" s="360">
        <v>3.2</v>
      </c>
      <c r="EH14" s="360">
        <v>3.68</v>
      </c>
      <c r="EI14" s="360">
        <v>6.35</v>
      </c>
      <c r="EJ14" s="360">
        <v>0.93</v>
      </c>
      <c r="EK14" s="360">
        <v>2.52</v>
      </c>
      <c r="EL14" s="360">
        <v>3.36</v>
      </c>
      <c r="EM14" s="360">
        <v>2.75</v>
      </c>
      <c r="EN14" s="360">
        <v>4.0599999999999996</v>
      </c>
      <c r="EO14" s="360">
        <v>3.01</v>
      </c>
      <c r="EP14" s="360">
        <v>1.92</v>
      </c>
      <c r="EQ14" s="360">
        <v>2.82</v>
      </c>
      <c r="ER14" s="360">
        <v>4.42</v>
      </c>
      <c r="ES14" s="360">
        <v>0</v>
      </c>
      <c r="ET14" s="360">
        <v>2.16</v>
      </c>
      <c r="EU14" s="360">
        <v>3.31</v>
      </c>
      <c r="EV14" s="360">
        <v>2.29</v>
      </c>
      <c r="EW14" s="360">
        <v>5.04</v>
      </c>
      <c r="EX14" s="360">
        <v>4.7699999999999996</v>
      </c>
      <c r="EY14" s="360">
        <v>2.17</v>
      </c>
      <c r="EZ14" s="360">
        <v>2.63</v>
      </c>
      <c r="FA14" s="360">
        <v>4.8099999999999996</v>
      </c>
      <c r="FB14" s="360">
        <v>1.77</v>
      </c>
      <c r="FC14" s="360">
        <v>1.6</v>
      </c>
      <c r="FD14" s="360">
        <v>2.2599999999999998</v>
      </c>
      <c r="FE14" s="360">
        <v>2.2599999999999998</v>
      </c>
      <c r="FF14" s="360">
        <v>5.37</v>
      </c>
      <c r="FG14" s="360">
        <v>4.29</v>
      </c>
      <c r="FH14" s="360">
        <v>1.7</v>
      </c>
      <c r="FI14" s="360">
        <v>2.77</v>
      </c>
      <c r="FJ14" s="360">
        <v>4.82</v>
      </c>
      <c r="FK14" s="360">
        <v>1.44</v>
      </c>
      <c r="FL14" s="360">
        <v>6.11</v>
      </c>
      <c r="FM14" s="360">
        <v>3.56</v>
      </c>
      <c r="FN14" s="360">
        <v>2.79</v>
      </c>
      <c r="FO14" s="360">
        <v>5.07</v>
      </c>
      <c r="FP14" s="360">
        <v>5.01</v>
      </c>
      <c r="FQ14" s="360">
        <v>1.27</v>
      </c>
      <c r="FR14" s="360">
        <v>1.5</v>
      </c>
      <c r="FS14" s="360">
        <v>3.86</v>
      </c>
      <c r="FT14" s="360">
        <v>0</v>
      </c>
      <c r="FU14" s="360">
        <v>4.1399999999999997</v>
      </c>
      <c r="FV14" s="360">
        <v>1.1200000000000001</v>
      </c>
      <c r="FW14" s="360">
        <v>1.05</v>
      </c>
      <c r="FX14" s="360">
        <v>4.18</v>
      </c>
      <c r="FY14" s="360">
        <v>2.9</v>
      </c>
      <c r="FZ14" s="360">
        <v>2.9</v>
      </c>
      <c r="GA14" s="360">
        <v>2.72</v>
      </c>
      <c r="GB14" s="360">
        <v>3.91</v>
      </c>
      <c r="GC14" s="360">
        <v>0</v>
      </c>
      <c r="GD14" s="360">
        <v>1.39</v>
      </c>
      <c r="GE14" s="360">
        <v>1.97</v>
      </c>
      <c r="GF14" s="360">
        <v>2.0099999999999998</v>
      </c>
      <c r="GG14" s="360">
        <v>6.12</v>
      </c>
      <c r="GH14" s="360">
        <v>1</v>
      </c>
      <c r="GI14" s="360">
        <v>2.71</v>
      </c>
      <c r="GJ14" s="360">
        <v>1.96</v>
      </c>
      <c r="GK14" s="360">
        <v>5.48</v>
      </c>
      <c r="GL14" s="360">
        <v>4.91</v>
      </c>
      <c r="GM14" s="360">
        <v>0</v>
      </c>
      <c r="GN14" s="360">
        <v>0</v>
      </c>
      <c r="GO14" s="360">
        <v>0</v>
      </c>
      <c r="GP14" s="360">
        <v>3.83</v>
      </c>
      <c r="GQ14" s="360">
        <v>1.25</v>
      </c>
      <c r="GR14" s="360">
        <v>2.75</v>
      </c>
      <c r="GS14" s="360">
        <v>6.24</v>
      </c>
      <c r="GT14" s="360">
        <v>0</v>
      </c>
      <c r="GU14" s="360">
        <v>0</v>
      </c>
      <c r="GV14" s="360">
        <v>0</v>
      </c>
      <c r="GW14" s="360">
        <v>1.05</v>
      </c>
      <c r="GX14" s="360">
        <v>0</v>
      </c>
      <c r="GY14" s="360">
        <v>4.4000000000000004</v>
      </c>
      <c r="GZ14" s="360">
        <v>3.43</v>
      </c>
      <c r="HA14" s="360">
        <v>2.78</v>
      </c>
      <c r="HB14" s="360">
        <v>2.4</v>
      </c>
      <c r="HC14" s="360">
        <v>3.71</v>
      </c>
      <c r="HD14" s="360">
        <v>2.52</v>
      </c>
      <c r="HE14" s="360">
        <v>1.82</v>
      </c>
      <c r="HF14" s="360">
        <v>2.3199999999999998</v>
      </c>
      <c r="HG14" s="360">
        <v>3.9</v>
      </c>
      <c r="HH14" s="360">
        <v>7.56</v>
      </c>
    </row>
    <row r="15" spans="1:216" s="349" customFormat="1" ht="15" x14ac:dyDescent="0.25">
      <c r="A15" s="351" t="s">
        <v>226</v>
      </c>
      <c r="B15" s="360">
        <v>15.63</v>
      </c>
      <c r="C15" s="360">
        <v>3.92</v>
      </c>
      <c r="D15" s="360">
        <v>3.91</v>
      </c>
      <c r="E15" s="360">
        <v>3.4</v>
      </c>
      <c r="F15" s="360">
        <v>2.06</v>
      </c>
      <c r="G15" s="360">
        <v>3.63</v>
      </c>
      <c r="H15" s="360">
        <v>2.89</v>
      </c>
      <c r="I15" s="360">
        <v>1.81</v>
      </c>
      <c r="J15" s="360">
        <v>2.84</v>
      </c>
      <c r="K15" s="360">
        <v>1.73</v>
      </c>
      <c r="L15" s="360">
        <v>1.41</v>
      </c>
      <c r="M15" s="360">
        <v>2.1</v>
      </c>
      <c r="N15" s="360">
        <v>1.27</v>
      </c>
      <c r="O15" s="360">
        <v>0.98</v>
      </c>
      <c r="P15" s="360">
        <v>1.42</v>
      </c>
      <c r="Q15" s="360">
        <v>2.4900000000000002</v>
      </c>
      <c r="R15" s="360">
        <v>2.68</v>
      </c>
      <c r="S15" s="360">
        <v>2.13</v>
      </c>
      <c r="T15" s="360">
        <v>1.61</v>
      </c>
      <c r="U15" s="360">
        <v>1.46</v>
      </c>
      <c r="V15" s="360">
        <v>1.25</v>
      </c>
      <c r="W15" s="360">
        <v>1.4</v>
      </c>
      <c r="X15" s="360">
        <v>1.42</v>
      </c>
      <c r="Y15" s="360">
        <v>1.17</v>
      </c>
      <c r="Z15" s="360">
        <v>9.0399999999999991</v>
      </c>
      <c r="AA15" s="360">
        <v>8.41</v>
      </c>
      <c r="AB15" s="360">
        <v>2.54</v>
      </c>
      <c r="AC15" s="360">
        <v>4.92</v>
      </c>
      <c r="AD15" s="360">
        <v>3.52</v>
      </c>
      <c r="AE15" s="360">
        <v>1.55</v>
      </c>
      <c r="AF15" s="360">
        <v>2.71</v>
      </c>
      <c r="AG15" s="360">
        <v>2</v>
      </c>
      <c r="AH15" s="360">
        <v>2.95</v>
      </c>
      <c r="AI15" s="360">
        <v>2.84</v>
      </c>
      <c r="AJ15" s="360">
        <v>5.07</v>
      </c>
      <c r="AK15" s="360">
        <v>3.5</v>
      </c>
      <c r="AL15" s="360">
        <v>1.97</v>
      </c>
      <c r="AM15" s="360">
        <v>4.76</v>
      </c>
      <c r="AN15" s="360">
        <v>1.02</v>
      </c>
      <c r="AO15" s="360">
        <v>3.48</v>
      </c>
      <c r="AP15" s="360">
        <v>3.76</v>
      </c>
      <c r="AQ15" s="360">
        <v>0.86</v>
      </c>
      <c r="AR15" s="360">
        <v>2.72</v>
      </c>
      <c r="AS15" s="360">
        <v>1.53</v>
      </c>
      <c r="AT15" s="360">
        <v>1.77</v>
      </c>
      <c r="AU15" s="360">
        <v>1.66</v>
      </c>
      <c r="AV15" s="360">
        <v>2.83</v>
      </c>
      <c r="AW15" s="360">
        <v>4.9800000000000004</v>
      </c>
      <c r="AX15" s="360">
        <v>1.41</v>
      </c>
      <c r="AY15" s="360">
        <v>4.88</v>
      </c>
      <c r="AZ15" s="360">
        <v>4.3600000000000003</v>
      </c>
      <c r="BA15" s="360">
        <v>5.19</v>
      </c>
      <c r="BB15" s="360">
        <v>1.28</v>
      </c>
      <c r="BC15" s="360">
        <v>4.24</v>
      </c>
      <c r="BD15" s="360">
        <v>0.87</v>
      </c>
      <c r="BE15" s="360">
        <v>0</v>
      </c>
      <c r="BF15" s="360">
        <v>0</v>
      </c>
      <c r="BG15" s="360">
        <v>6.08</v>
      </c>
      <c r="BH15" s="360">
        <v>6.18</v>
      </c>
      <c r="BI15" s="360">
        <v>1.76</v>
      </c>
      <c r="BJ15" s="360">
        <v>5.81</v>
      </c>
      <c r="BK15" s="360">
        <v>0.77</v>
      </c>
      <c r="BL15" s="360">
        <v>0</v>
      </c>
      <c r="BM15" s="360">
        <v>0</v>
      </c>
      <c r="BN15" s="360">
        <v>3.14</v>
      </c>
      <c r="BO15" s="360">
        <v>0.95</v>
      </c>
      <c r="BP15" s="360">
        <v>1.51</v>
      </c>
      <c r="BQ15" s="360">
        <v>3.18</v>
      </c>
      <c r="BR15" s="360">
        <v>1.1399999999999999</v>
      </c>
      <c r="BS15" s="360">
        <v>0</v>
      </c>
      <c r="BT15" s="360">
        <v>0</v>
      </c>
      <c r="BU15" s="360">
        <v>3.56</v>
      </c>
      <c r="BV15" s="360">
        <v>1.81</v>
      </c>
      <c r="BW15" s="360">
        <v>2.04</v>
      </c>
      <c r="BX15" s="360">
        <v>3.61</v>
      </c>
      <c r="BY15" s="360">
        <v>1.3</v>
      </c>
      <c r="BZ15" s="360">
        <v>0</v>
      </c>
      <c r="CA15" s="360">
        <v>0</v>
      </c>
      <c r="CB15" s="360">
        <v>2.64</v>
      </c>
      <c r="CC15" s="360">
        <v>1.78</v>
      </c>
      <c r="CD15" s="360">
        <v>2.4</v>
      </c>
      <c r="CE15" s="360">
        <v>3.11</v>
      </c>
      <c r="CF15" s="360">
        <v>0</v>
      </c>
      <c r="CG15" s="360">
        <v>0</v>
      </c>
      <c r="CH15" s="360">
        <v>0</v>
      </c>
      <c r="CI15" s="360">
        <v>3.29</v>
      </c>
      <c r="CJ15" s="360">
        <v>1.9</v>
      </c>
      <c r="CK15" s="360">
        <v>1.03</v>
      </c>
      <c r="CL15" s="360">
        <v>3.49</v>
      </c>
      <c r="CM15" s="360">
        <v>1.25</v>
      </c>
      <c r="CN15" s="360">
        <v>0</v>
      </c>
      <c r="CO15" s="360">
        <v>1.51</v>
      </c>
      <c r="CP15" s="360">
        <v>2.83</v>
      </c>
      <c r="CQ15" s="360">
        <v>1.52</v>
      </c>
      <c r="CR15" s="360">
        <v>2.9</v>
      </c>
      <c r="CS15" s="360">
        <v>2.5099999999999998</v>
      </c>
      <c r="CT15" s="360">
        <v>2.42</v>
      </c>
      <c r="CU15" s="360">
        <v>1.52</v>
      </c>
      <c r="CV15" s="360">
        <v>1.7</v>
      </c>
      <c r="CW15" s="360">
        <v>2.34</v>
      </c>
      <c r="CX15" s="360">
        <v>0</v>
      </c>
      <c r="CY15" s="360">
        <v>0</v>
      </c>
      <c r="CZ15" s="360">
        <v>0</v>
      </c>
      <c r="DA15" s="360">
        <v>1.67</v>
      </c>
      <c r="DB15" s="360">
        <v>2.4700000000000002</v>
      </c>
      <c r="DC15" s="360">
        <v>1.1100000000000001</v>
      </c>
      <c r="DD15" s="360">
        <v>6.45</v>
      </c>
      <c r="DE15" s="360">
        <v>3.39</v>
      </c>
      <c r="DF15" s="360">
        <v>4.6100000000000003</v>
      </c>
      <c r="DG15" s="360">
        <v>4.7699999999999996</v>
      </c>
      <c r="DH15" s="360">
        <v>2.63</v>
      </c>
      <c r="DI15" s="360">
        <v>2.35</v>
      </c>
      <c r="DJ15" s="360">
        <v>4.8600000000000003</v>
      </c>
      <c r="DK15" s="360">
        <v>6.35</v>
      </c>
      <c r="DL15" s="360">
        <v>4.99</v>
      </c>
      <c r="DM15" s="360">
        <v>4.1100000000000003</v>
      </c>
      <c r="DN15" s="360">
        <v>3.02</v>
      </c>
      <c r="DO15" s="360">
        <v>2.16</v>
      </c>
      <c r="DP15" s="360">
        <v>1.94</v>
      </c>
      <c r="DQ15" s="360">
        <v>3.35</v>
      </c>
      <c r="DR15" s="360">
        <v>0.93</v>
      </c>
      <c r="DS15" s="360">
        <v>1.49</v>
      </c>
      <c r="DT15" s="360">
        <v>1.67</v>
      </c>
      <c r="DU15" s="360">
        <v>1.65</v>
      </c>
      <c r="DV15" s="360">
        <v>4.34</v>
      </c>
      <c r="DW15" s="360">
        <v>2.5</v>
      </c>
      <c r="DX15" s="360">
        <v>2.23</v>
      </c>
      <c r="DY15" s="360">
        <v>2.12</v>
      </c>
      <c r="DZ15" s="360">
        <v>3.6</v>
      </c>
      <c r="EA15" s="360">
        <v>0</v>
      </c>
      <c r="EB15" s="360">
        <v>1.4</v>
      </c>
      <c r="EC15" s="360">
        <v>2.04</v>
      </c>
      <c r="ED15" s="360">
        <v>1.49</v>
      </c>
      <c r="EE15" s="360">
        <v>4.9000000000000004</v>
      </c>
      <c r="EF15" s="360">
        <v>3.01</v>
      </c>
      <c r="EG15" s="360">
        <v>2.29</v>
      </c>
      <c r="EH15" s="360">
        <v>2.09</v>
      </c>
      <c r="EI15" s="360">
        <v>3.84</v>
      </c>
      <c r="EJ15" s="360">
        <v>0.93</v>
      </c>
      <c r="EK15" s="360">
        <v>1.55</v>
      </c>
      <c r="EL15" s="360">
        <v>1.92</v>
      </c>
      <c r="EM15" s="360">
        <v>1.68</v>
      </c>
      <c r="EN15" s="360">
        <v>2.1800000000000002</v>
      </c>
      <c r="EO15" s="360">
        <v>1.56</v>
      </c>
      <c r="EP15" s="360">
        <v>1.52</v>
      </c>
      <c r="EQ15" s="360">
        <v>1.8</v>
      </c>
      <c r="ER15" s="360">
        <v>2.19</v>
      </c>
      <c r="ES15" s="360">
        <v>0</v>
      </c>
      <c r="ET15" s="360">
        <v>1.1499999999999999</v>
      </c>
      <c r="EU15" s="360">
        <v>1.79</v>
      </c>
      <c r="EV15" s="360">
        <v>1.21</v>
      </c>
      <c r="EW15" s="360">
        <v>3.1</v>
      </c>
      <c r="EX15" s="360">
        <v>2.83</v>
      </c>
      <c r="EY15" s="360">
        <v>1.64</v>
      </c>
      <c r="EZ15" s="360">
        <v>1.7</v>
      </c>
      <c r="FA15" s="360">
        <v>2.87</v>
      </c>
      <c r="FB15" s="360">
        <v>1.1299999999999999</v>
      </c>
      <c r="FC15" s="360">
        <v>1.1499999999999999</v>
      </c>
      <c r="FD15" s="360">
        <v>1.38</v>
      </c>
      <c r="FE15" s="360">
        <v>1.46</v>
      </c>
      <c r="FF15" s="360">
        <v>2.93</v>
      </c>
      <c r="FG15" s="360">
        <v>2.79</v>
      </c>
      <c r="FH15" s="360">
        <v>1.45</v>
      </c>
      <c r="FI15" s="360">
        <v>1.86</v>
      </c>
      <c r="FJ15" s="360">
        <v>2.93</v>
      </c>
      <c r="FK15" s="360">
        <v>1.02</v>
      </c>
      <c r="FL15" s="360">
        <v>4.8499999999999996</v>
      </c>
      <c r="FM15" s="360">
        <v>1.84</v>
      </c>
      <c r="FN15" s="360">
        <v>1.99</v>
      </c>
      <c r="FO15" s="360">
        <v>3.23</v>
      </c>
      <c r="FP15" s="360">
        <v>3.4</v>
      </c>
      <c r="FQ15" s="360">
        <v>0.84</v>
      </c>
      <c r="FR15" s="360">
        <v>0.94</v>
      </c>
      <c r="FS15" s="360">
        <v>1.9</v>
      </c>
      <c r="FT15" s="360">
        <v>0</v>
      </c>
      <c r="FU15" s="360">
        <v>4.1399999999999997</v>
      </c>
      <c r="FV15" s="360">
        <v>0.86</v>
      </c>
      <c r="FW15" s="360">
        <v>0.87</v>
      </c>
      <c r="FX15" s="360">
        <v>2.92</v>
      </c>
      <c r="FY15" s="360">
        <v>2.0499999999999998</v>
      </c>
      <c r="FZ15" s="360">
        <v>2.15</v>
      </c>
      <c r="GA15" s="360">
        <v>1.95</v>
      </c>
      <c r="GB15" s="360">
        <v>2.67</v>
      </c>
      <c r="GC15" s="360">
        <v>0</v>
      </c>
      <c r="GD15" s="360">
        <v>1.1100000000000001</v>
      </c>
      <c r="GE15" s="360">
        <v>1.26</v>
      </c>
      <c r="GF15" s="360">
        <v>0.98</v>
      </c>
      <c r="GG15" s="360">
        <v>4.34</v>
      </c>
      <c r="GH15" s="360">
        <v>0.94</v>
      </c>
      <c r="GI15" s="360">
        <v>2.29</v>
      </c>
      <c r="GJ15" s="360">
        <v>1.64</v>
      </c>
      <c r="GK15" s="360">
        <v>3.35</v>
      </c>
      <c r="GL15" s="360">
        <v>3.88</v>
      </c>
      <c r="GM15" s="360">
        <v>0</v>
      </c>
      <c r="GN15" s="360">
        <v>0</v>
      </c>
      <c r="GO15" s="360">
        <v>0</v>
      </c>
      <c r="GP15" s="360">
        <v>2.0699999999999998</v>
      </c>
      <c r="GQ15" s="360">
        <v>1.1599999999999999</v>
      </c>
      <c r="GR15" s="360">
        <v>1.94</v>
      </c>
      <c r="GS15" s="360">
        <v>2.08</v>
      </c>
      <c r="GT15" s="360">
        <v>0</v>
      </c>
      <c r="GU15" s="360">
        <v>0</v>
      </c>
      <c r="GV15" s="360">
        <v>0</v>
      </c>
      <c r="GW15" s="360">
        <v>1.05</v>
      </c>
      <c r="GX15" s="360">
        <v>0</v>
      </c>
      <c r="GY15" s="360">
        <v>3.05</v>
      </c>
      <c r="GZ15" s="360">
        <v>2.23</v>
      </c>
      <c r="HA15" s="360">
        <v>1.9</v>
      </c>
      <c r="HB15" s="360">
        <v>1.6</v>
      </c>
      <c r="HC15" s="360">
        <v>2.75</v>
      </c>
      <c r="HD15" s="360">
        <v>1.63</v>
      </c>
      <c r="HE15" s="360">
        <v>1.21</v>
      </c>
      <c r="HF15" s="360">
        <v>1.54</v>
      </c>
      <c r="HG15" s="360">
        <v>2.4900000000000002</v>
      </c>
      <c r="HH15" s="360">
        <v>4.0999999999999996</v>
      </c>
    </row>
    <row r="16" spans="1:216" s="349" customFormat="1" ht="15" x14ac:dyDescent="0.25">
      <c r="A16" s="351" t="s">
        <v>227</v>
      </c>
      <c r="B16" s="360">
        <v>3.67</v>
      </c>
      <c r="C16" s="360">
        <v>8.8800000000000008</v>
      </c>
      <c r="D16" s="360">
        <v>8.1300000000000008</v>
      </c>
      <c r="E16" s="360">
        <v>8.9600000000000009</v>
      </c>
      <c r="F16" s="360">
        <v>15.42</v>
      </c>
      <c r="G16" s="360">
        <v>4.62</v>
      </c>
      <c r="H16" s="360">
        <v>6.75</v>
      </c>
      <c r="I16" s="360">
        <v>12.78</v>
      </c>
      <c r="J16" s="360">
        <v>3.96</v>
      </c>
      <c r="K16" s="360">
        <v>7.64</v>
      </c>
      <c r="L16" s="360">
        <v>9.8699999999999992</v>
      </c>
      <c r="M16" s="360">
        <v>4.75</v>
      </c>
      <c r="N16" s="360">
        <v>6.3</v>
      </c>
      <c r="O16" s="360">
        <v>9.75</v>
      </c>
      <c r="P16" s="360">
        <v>3.94</v>
      </c>
      <c r="Q16" s="360">
        <v>7.09</v>
      </c>
      <c r="R16" s="360">
        <v>7.86</v>
      </c>
      <c r="S16" s="360">
        <v>6.11</v>
      </c>
      <c r="T16" s="360">
        <v>13.82</v>
      </c>
      <c r="U16" s="360">
        <v>17.22</v>
      </c>
      <c r="V16" s="360">
        <v>6.14</v>
      </c>
      <c r="W16" s="360">
        <v>9.32</v>
      </c>
      <c r="X16" s="360">
        <v>10.38</v>
      </c>
      <c r="Y16" s="360">
        <v>4.82</v>
      </c>
      <c r="Z16" s="360">
        <v>3.82</v>
      </c>
      <c r="AA16" s="360">
        <v>3.92</v>
      </c>
      <c r="AB16" s="360">
        <v>3.38</v>
      </c>
      <c r="AC16" s="360">
        <v>4</v>
      </c>
      <c r="AD16" s="360">
        <v>3.6</v>
      </c>
      <c r="AE16" s="360">
        <v>4.66</v>
      </c>
      <c r="AF16" s="360">
        <v>3.16</v>
      </c>
      <c r="AG16" s="360">
        <v>5.54</v>
      </c>
      <c r="AH16" s="360">
        <v>4.5</v>
      </c>
      <c r="AI16" s="360">
        <v>3.06</v>
      </c>
      <c r="AJ16" s="360">
        <v>3.71</v>
      </c>
      <c r="AK16" s="360">
        <v>4.51</v>
      </c>
      <c r="AL16" s="360">
        <v>6.06</v>
      </c>
      <c r="AM16" s="360">
        <v>3.29</v>
      </c>
      <c r="AN16" s="360">
        <v>2.94</v>
      </c>
      <c r="AO16" s="360">
        <v>2.95</v>
      </c>
      <c r="AP16" s="360">
        <v>2.92</v>
      </c>
      <c r="AQ16" s="360">
        <v>7.27</v>
      </c>
      <c r="AR16" s="360">
        <v>3.09</v>
      </c>
      <c r="AS16" s="360">
        <v>4.57</v>
      </c>
      <c r="AT16" s="360">
        <v>4.0199999999999996</v>
      </c>
      <c r="AU16" s="360">
        <v>2.99</v>
      </c>
      <c r="AV16" s="360">
        <v>3.92</v>
      </c>
      <c r="AW16" s="360">
        <v>6.66</v>
      </c>
      <c r="AX16" s="360">
        <v>5.96</v>
      </c>
      <c r="AY16" s="360">
        <v>7.96</v>
      </c>
      <c r="AZ16" s="360">
        <v>9.15</v>
      </c>
      <c r="BA16" s="360">
        <v>3.1</v>
      </c>
      <c r="BB16" s="360">
        <v>19.45</v>
      </c>
      <c r="BC16" s="360">
        <v>9.99</v>
      </c>
      <c r="BD16" s="360">
        <v>29.01</v>
      </c>
      <c r="BE16" s="360">
        <v>0</v>
      </c>
      <c r="BF16" s="360">
        <v>0</v>
      </c>
      <c r="BG16" s="360">
        <v>4.58</v>
      </c>
      <c r="BH16" s="360">
        <v>3.4</v>
      </c>
      <c r="BI16" s="360">
        <v>25.19</v>
      </c>
      <c r="BJ16" s="360">
        <v>4.82</v>
      </c>
      <c r="BK16" s="360">
        <v>4.5</v>
      </c>
      <c r="BL16" s="360">
        <v>0</v>
      </c>
      <c r="BM16" s="360">
        <v>0</v>
      </c>
      <c r="BN16" s="360">
        <v>10.52</v>
      </c>
      <c r="BO16" s="360">
        <v>5.35</v>
      </c>
      <c r="BP16" s="360">
        <v>19.48</v>
      </c>
      <c r="BQ16" s="360">
        <v>10.28</v>
      </c>
      <c r="BR16" s="360">
        <v>25.55</v>
      </c>
      <c r="BS16" s="360">
        <v>0</v>
      </c>
      <c r="BT16" s="360">
        <v>0</v>
      </c>
      <c r="BU16" s="360">
        <v>9.7100000000000009</v>
      </c>
      <c r="BV16" s="360">
        <v>5.33</v>
      </c>
      <c r="BW16" s="360">
        <v>16.649999999999999</v>
      </c>
      <c r="BX16" s="360">
        <v>9.58</v>
      </c>
      <c r="BY16" s="360">
        <v>15.88</v>
      </c>
      <c r="BZ16" s="360">
        <v>0</v>
      </c>
      <c r="CA16" s="360">
        <v>0</v>
      </c>
      <c r="CB16" s="360">
        <v>4.6900000000000004</v>
      </c>
      <c r="CC16" s="360">
        <v>3.47</v>
      </c>
      <c r="CD16" s="360">
        <v>10.66</v>
      </c>
      <c r="CE16" s="360">
        <v>4.33</v>
      </c>
      <c r="CF16" s="360">
        <v>0</v>
      </c>
      <c r="CG16" s="360">
        <v>0</v>
      </c>
      <c r="CH16" s="360">
        <v>0</v>
      </c>
      <c r="CI16" s="360">
        <v>5.57</v>
      </c>
      <c r="CJ16" s="360">
        <v>3.4</v>
      </c>
      <c r="CK16" s="360">
        <v>12.58</v>
      </c>
      <c r="CL16" s="360">
        <v>5.47</v>
      </c>
      <c r="CM16" s="360">
        <v>15.14</v>
      </c>
      <c r="CN16" s="360">
        <v>0</v>
      </c>
      <c r="CO16" s="360">
        <v>8.4600000000000009</v>
      </c>
      <c r="CP16" s="360">
        <v>2.19</v>
      </c>
      <c r="CQ16" s="360">
        <v>2.13</v>
      </c>
      <c r="CR16" s="360">
        <v>2.38</v>
      </c>
      <c r="CS16" s="360">
        <v>3.05</v>
      </c>
      <c r="CT16" s="360">
        <v>1.94</v>
      </c>
      <c r="CU16" s="360">
        <v>1.98</v>
      </c>
      <c r="CV16" s="360">
        <v>1.72</v>
      </c>
      <c r="CW16" s="360">
        <v>1.76</v>
      </c>
      <c r="CX16" s="360">
        <v>0</v>
      </c>
      <c r="CY16" s="360">
        <v>0</v>
      </c>
      <c r="CZ16" s="360">
        <v>0</v>
      </c>
      <c r="DA16" s="360">
        <v>1.88</v>
      </c>
      <c r="DB16" s="360">
        <v>1.61</v>
      </c>
      <c r="DC16" s="360">
        <v>3.17</v>
      </c>
      <c r="DD16" s="360">
        <v>1.42</v>
      </c>
      <c r="DE16" s="360">
        <v>1.31</v>
      </c>
      <c r="DF16" s="360">
        <v>1.3</v>
      </c>
      <c r="DG16" s="360">
        <v>1.54</v>
      </c>
      <c r="DH16" s="360">
        <v>2.81</v>
      </c>
      <c r="DI16" s="360">
        <v>2.2799999999999998</v>
      </c>
      <c r="DJ16" s="360">
        <v>1.85</v>
      </c>
      <c r="DK16" s="360">
        <v>2.2999999999999998</v>
      </c>
      <c r="DL16" s="360">
        <v>2.39</v>
      </c>
      <c r="DM16" s="360">
        <v>2.37</v>
      </c>
      <c r="DN16" s="360">
        <v>2.82</v>
      </c>
      <c r="DO16" s="360">
        <v>2.5299999999999998</v>
      </c>
      <c r="DP16" s="360">
        <v>2.48</v>
      </c>
      <c r="DQ16" s="360">
        <v>1.85</v>
      </c>
      <c r="DR16" s="360">
        <v>1.5</v>
      </c>
      <c r="DS16" s="360">
        <v>2.9</v>
      </c>
      <c r="DT16" s="360">
        <v>3.36</v>
      </c>
      <c r="DU16" s="360">
        <v>4.47</v>
      </c>
      <c r="DV16" s="360">
        <v>2.4300000000000002</v>
      </c>
      <c r="DW16" s="360">
        <v>3.12</v>
      </c>
      <c r="DX16" s="360">
        <v>2.57</v>
      </c>
      <c r="DY16" s="360">
        <v>2.2999999999999998</v>
      </c>
      <c r="DZ16" s="360">
        <v>1.89</v>
      </c>
      <c r="EA16" s="360">
        <v>0</v>
      </c>
      <c r="EB16" s="360">
        <v>2.7</v>
      </c>
      <c r="EC16" s="360">
        <v>3.47</v>
      </c>
      <c r="ED16" s="360">
        <v>4.2300000000000004</v>
      </c>
      <c r="EE16" s="360">
        <v>2.38</v>
      </c>
      <c r="EF16" s="360">
        <v>2.93</v>
      </c>
      <c r="EG16" s="360">
        <v>2.56</v>
      </c>
      <c r="EH16" s="360">
        <v>2.4700000000000002</v>
      </c>
      <c r="EI16" s="360">
        <v>1.82</v>
      </c>
      <c r="EJ16" s="360">
        <v>1.5</v>
      </c>
      <c r="EK16" s="360">
        <v>2.82</v>
      </c>
      <c r="EL16" s="360">
        <v>3.41</v>
      </c>
      <c r="EM16" s="360">
        <v>4.34</v>
      </c>
      <c r="EN16" s="360">
        <v>2.57</v>
      </c>
      <c r="EO16" s="360">
        <v>3.15</v>
      </c>
      <c r="EP16" s="360">
        <v>2.44</v>
      </c>
      <c r="EQ16" s="360">
        <v>2.02</v>
      </c>
      <c r="ER16" s="360">
        <v>2.41</v>
      </c>
      <c r="ES16" s="360">
        <v>0</v>
      </c>
      <c r="ET16" s="360">
        <v>2.95</v>
      </c>
      <c r="EU16" s="360">
        <v>3.56</v>
      </c>
      <c r="EV16" s="360">
        <v>4.9800000000000004</v>
      </c>
      <c r="EW16" s="360">
        <v>2.2200000000000002</v>
      </c>
      <c r="EX16" s="360">
        <v>2.88</v>
      </c>
      <c r="EY16" s="360">
        <v>2.4900000000000002</v>
      </c>
      <c r="EZ16" s="360">
        <v>1.98</v>
      </c>
      <c r="FA16" s="360">
        <v>1.72</v>
      </c>
      <c r="FB16" s="360">
        <v>1.96</v>
      </c>
      <c r="FC16" s="360">
        <v>2.2999999999999998</v>
      </c>
      <c r="FD16" s="360">
        <v>3.01</v>
      </c>
      <c r="FE16" s="360">
        <v>3.68</v>
      </c>
      <c r="FF16" s="360">
        <v>2.1800000000000002</v>
      </c>
      <c r="FG16" s="360">
        <v>2.5299999999999998</v>
      </c>
      <c r="FH16" s="360">
        <v>1.94</v>
      </c>
      <c r="FI16" s="360">
        <v>1.78</v>
      </c>
      <c r="FJ16" s="360">
        <v>2.4300000000000002</v>
      </c>
      <c r="FK16" s="360">
        <v>1.34</v>
      </c>
      <c r="FL16" s="360">
        <v>1.32</v>
      </c>
      <c r="FM16" s="360">
        <v>3.62</v>
      </c>
      <c r="FN16" s="360">
        <v>3.05</v>
      </c>
      <c r="FO16" s="360">
        <v>2.41</v>
      </c>
      <c r="FP16" s="360">
        <v>2.4300000000000002</v>
      </c>
      <c r="FQ16" s="360">
        <v>3.06</v>
      </c>
      <c r="FR16" s="360">
        <v>2.0499999999999998</v>
      </c>
      <c r="FS16" s="360">
        <v>2.31</v>
      </c>
      <c r="FT16" s="360">
        <v>0</v>
      </c>
      <c r="FU16" s="360">
        <v>1.71</v>
      </c>
      <c r="FV16" s="360">
        <v>2.16</v>
      </c>
      <c r="FW16" s="360">
        <v>2.0299999999999998</v>
      </c>
      <c r="FX16" s="360">
        <v>2.09</v>
      </c>
      <c r="FY16" s="360">
        <v>2.5099999999999998</v>
      </c>
      <c r="FZ16" s="360">
        <v>2.3199999999999998</v>
      </c>
      <c r="GA16" s="360">
        <v>2</v>
      </c>
      <c r="GB16" s="360">
        <v>1.83</v>
      </c>
      <c r="GC16" s="360">
        <v>0</v>
      </c>
      <c r="GD16" s="360">
        <v>2.04</v>
      </c>
      <c r="GE16" s="360">
        <v>2.98</v>
      </c>
      <c r="GF16" s="360">
        <v>5.83</v>
      </c>
      <c r="GG16" s="360">
        <v>1.49</v>
      </c>
      <c r="GH16" s="360">
        <v>1.74</v>
      </c>
      <c r="GI16" s="360">
        <v>1.04</v>
      </c>
      <c r="GJ16" s="360">
        <v>1.46</v>
      </c>
      <c r="GK16" s="360">
        <v>1.59</v>
      </c>
      <c r="GL16" s="360">
        <v>1.41</v>
      </c>
      <c r="GM16" s="360">
        <v>0</v>
      </c>
      <c r="GN16" s="360">
        <v>0</v>
      </c>
      <c r="GO16" s="360">
        <v>0</v>
      </c>
      <c r="GP16" s="360">
        <v>2.72</v>
      </c>
      <c r="GQ16" s="360">
        <v>1.56</v>
      </c>
      <c r="GR16" s="360">
        <v>3.11</v>
      </c>
      <c r="GS16" s="360">
        <v>1.93</v>
      </c>
      <c r="GT16" s="360">
        <v>0</v>
      </c>
      <c r="GU16" s="360">
        <v>0</v>
      </c>
      <c r="GV16" s="360">
        <v>0</v>
      </c>
      <c r="GW16" s="360">
        <v>2</v>
      </c>
      <c r="GX16" s="360">
        <v>0</v>
      </c>
      <c r="GY16" s="360">
        <v>2.4</v>
      </c>
      <c r="GZ16" s="360">
        <v>2.68</v>
      </c>
      <c r="HA16" s="360">
        <v>2.83</v>
      </c>
      <c r="HB16" s="360">
        <v>2.0699999999999998</v>
      </c>
      <c r="HC16" s="360">
        <v>1.94</v>
      </c>
      <c r="HD16" s="360">
        <v>2.31</v>
      </c>
      <c r="HE16" s="360">
        <v>3.13</v>
      </c>
      <c r="HF16" s="360">
        <v>3.13</v>
      </c>
      <c r="HG16" s="360">
        <v>3.68</v>
      </c>
      <c r="HH16" s="360">
        <v>8.16</v>
      </c>
    </row>
    <row r="17" spans="1:216" s="349" customFormat="1" ht="15" x14ac:dyDescent="0.25">
      <c r="A17" s="351" t="s">
        <v>228</v>
      </c>
      <c r="B17" s="360">
        <v>1.9</v>
      </c>
      <c r="C17" s="360">
        <v>1.93</v>
      </c>
      <c r="D17" s="360">
        <v>1.93</v>
      </c>
      <c r="E17" s="360">
        <v>1.93</v>
      </c>
      <c r="F17" s="360">
        <v>1.58</v>
      </c>
      <c r="G17" s="360">
        <v>2.16</v>
      </c>
      <c r="H17" s="360">
        <v>1.97</v>
      </c>
      <c r="I17" s="360">
        <v>1.64</v>
      </c>
      <c r="J17" s="360">
        <v>2.13</v>
      </c>
      <c r="K17" s="360">
        <v>1.67</v>
      </c>
      <c r="L17" s="360">
        <v>1.34</v>
      </c>
      <c r="M17" s="360">
        <v>2.09</v>
      </c>
      <c r="N17" s="360">
        <v>1.8</v>
      </c>
      <c r="O17" s="360">
        <v>1.7</v>
      </c>
      <c r="P17" s="360">
        <v>1.87</v>
      </c>
      <c r="Q17" s="360">
        <v>1.7</v>
      </c>
      <c r="R17" s="360">
        <v>1.39</v>
      </c>
      <c r="S17" s="360">
        <v>1.87</v>
      </c>
      <c r="T17" s="360">
        <v>1.92</v>
      </c>
      <c r="U17" s="360">
        <v>1.93</v>
      </c>
      <c r="V17" s="360">
        <v>1.88</v>
      </c>
      <c r="W17" s="360">
        <v>2.2400000000000002</v>
      </c>
      <c r="X17" s="360">
        <v>2.31</v>
      </c>
      <c r="Y17" s="360">
        <v>1.93</v>
      </c>
      <c r="Z17" s="360">
        <v>2.41</v>
      </c>
      <c r="AA17" s="360">
        <v>2.46</v>
      </c>
      <c r="AB17" s="360">
        <v>2.04</v>
      </c>
      <c r="AC17" s="360">
        <v>2.2599999999999998</v>
      </c>
      <c r="AD17" s="360">
        <v>2.94</v>
      </c>
      <c r="AE17" s="360">
        <v>2.78</v>
      </c>
      <c r="AF17" s="360">
        <v>3.26</v>
      </c>
      <c r="AG17" s="360">
        <v>2.3199999999999998</v>
      </c>
      <c r="AH17" s="360">
        <v>2.2799999999999998</v>
      </c>
      <c r="AI17" s="360">
        <v>2.17</v>
      </c>
      <c r="AJ17" s="360">
        <v>2.38</v>
      </c>
      <c r="AK17" s="360">
        <v>2.77</v>
      </c>
      <c r="AL17" s="360">
        <v>3.18</v>
      </c>
      <c r="AM17" s="360">
        <v>2.12</v>
      </c>
      <c r="AN17" s="360">
        <v>2.41</v>
      </c>
      <c r="AO17" s="360">
        <v>1.66</v>
      </c>
      <c r="AP17" s="360">
        <v>2.13</v>
      </c>
      <c r="AQ17" s="360">
        <v>3.53</v>
      </c>
      <c r="AR17" s="360">
        <v>2.68</v>
      </c>
      <c r="AS17" s="360">
        <v>1.95</v>
      </c>
      <c r="AT17" s="360">
        <v>2.17</v>
      </c>
      <c r="AU17" s="360">
        <v>2</v>
      </c>
      <c r="AV17" s="360">
        <v>2.4</v>
      </c>
      <c r="AW17" s="360">
        <v>3.74</v>
      </c>
      <c r="AX17" s="360">
        <v>2.67</v>
      </c>
      <c r="AY17" s="360">
        <v>1.66</v>
      </c>
      <c r="AZ17" s="360">
        <v>1.81</v>
      </c>
      <c r="BA17" s="360">
        <v>1.36</v>
      </c>
      <c r="BB17" s="360">
        <v>1.44</v>
      </c>
      <c r="BC17" s="360">
        <v>1.9</v>
      </c>
      <c r="BD17" s="360">
        <v>2.78</v>
      </c>
      <c r="BE17" s="360">
        <v>0</v>
      </c>
      <c r="BF17" s="360">
        <v>0</v>
      </c>
      <c r="BG17" s="360">
        <v>1.34</v>
      </c>
      <c r="BH17" s="360">
        <v>1.53</v>
      </c>
      <c r="BI17" s="360">
        <v>1.76</v>
      </c>
      <c r="BJ17" s="360">
        <v>1.22</v>
      </c>
      <c r="BK17" s="360">
        <v>1</v>
      </c>
      <c r="BL17" s="360">
        <v>0</v>
      </c>
      <c r="BM17" s="360">
        <v>0</v>
      </c>
      <c r="BN17" s="360">
        <v>1.79</v>
      </c>
      <c r="BO17" s="360">
        <v>2.0099999999999998</v>
      </c>
      <c r="BP17" s="360">
        <v>1.85</v>
      </c>
      <c r="BQ17" s="360">
        <v>1.78</v>
      </c>
      <c r="BR17" s="360">
        <v>2.48</v>
      </c>
      <c r="BS17" s="360">
        <v>0</v>
      </c>
      <c r="BT17" s="360">
        <v>0</v>
      </c>
      <c r="BU17" s="360">
        <v>1.85</v>
      </c>
      <c r="BV17" s="360">
        <v>2.12</v>
      </c>
      <c r="BW17" s="360">
        <v>1.59</v>
      </c>
      <c r="BX17" s="360">
        <v>1.85</v>
      </c>
      <c r="BY17" s="360">
        <v>1.74</v>
      </c>
      <c r="BZ17" s="360">
        <v>0</v>
      </c>
      <c r="CA17" s="360">
        <v>0</v>
      </c>
      <c r="CB17" s="360">
        <v>1.48</v>
      </c>
      <c r="CC17" s="360">
        <v>1.97</v>
      </c>
      <c r="CD17" s="360">
        <v>1.21</v>
      </c>
      <c r="CE17" s="360">
        <v>1.2</v>
      </c>
      <c r="CF17" s="360">
        <v>0</v>
      </c>
      <c r="CG17" s="360">
        <v>0</v>
      </c>
      <c r="CH17" s="360">
        <v>0</v>
      </c>
      <c r="CI17" s="360">
        <v>1.48</v>
      </c>
      <c r="CJ17" s="360">
        <v>1.54</v>
      </c>
      <c r="CK17" s="360">
        <v>1.4</v>
      </c>
      <c r="CL17" s="360">
        <v>1.48</v>
      </c>
      <c r="CM17" s="360">
        <v>1.41</v>
      </c>
      <c r="CN17" s="360">
        <v>0</v>
      </c>
      <c r="CO17" s="360">
        <v>1.4</v>
      </c>
      <c r="CP17" s="360">
        <v>1.33</v>
      </c>
      <c r="CQ17" s="360">
        <v>1.23</v>
      </c>
      <c r="CR17" s="360">
        <v>1.1200000000000001</v>
      </c>
      <c r="CS17" s="360">
        <v>1.3</v>
      </c>
      <c r="CT17" s="360">
        <v>1.58</v>
      </c>
      <c r="CU17" s="360">
        <v>1.42</v>
      </c>
      <c r="CV17" s="360">
        <v>1.44</v>
      </c>
      <c r="CW17" s="360">
        <v>1.87</v>
      </c>
      <c r="CX17" s="360">
        <v>0</v>
      </c>
      <c r="CY17" s="360">
        <v>0</v>
      </c>
      <c r="CZ17" s="360">
        <v>0</v>
      </c>
      <c r="DA17" s="360">
        <v>2.62</v>
      </c>
      <c r="DB17" s="360">
        <v>1.57</v>
      </c>
      <c r="DC17" s="360">
        <v>2.81</v>
      </c>
      <c r="DD17" s="360">
        <v>1.51</v>
      </c>
      <c r="DE17" s="360">
        <v>1.36</v>
      </c>
      <c r="DF17" s="360">
        <v>1.3</v>
      </c>
      <c r="DG17" s="360">
        <v>1.73</v>
      </c>
      <c r="DH17" s="360">
        <v>2.86</v>
      </c>
      <c r="DI17" s="360">
        <v>2.08</v>
      </c>
      <c r="DJ17" s="360">
        <v>2.8</v>
      </c>
      <c r="DK17" s="360">
        <v>1.61</v>
      </c>
      <c r="DL17" s="360">
        <v>1.65</v>
      </c>
      <c r="DM17" s="360">
        <v>1.64</v>
      </c>
      <c r="DN17" s="360">
        <v>1.61</v>
      </c>
      <c r="DO17" s="360">
        <v>1.39</v>
      </c>
      <c r="DP17" s="360">
        <v>1.73</v>
      </c>
      <c r="DQ17" s="360">
        <v>1.68</v>
      </c>
      <c r="DR17" s="360">
        <v>1</v>
      </c>
      <c r="DS17" s="360">
        <v>1.66</v>
      </c>
      <c r="DT17" s="360">
        <v>1.74</v>
      </c>
      <c r="DU17" s="360">
        <v>1.65</v>
      </c>
      <c r="DV17" s="360">
        <v>1.66</v>
      </c>
      <c r="DW17" s="360">
        <v>1.75</v>
      </c>
      <c r="DX17" s="360">
        <v>1.38</v>
      </c>
      <c r="DY17" s="360">
        <v>1.74</v>
      </c>
      <c r="DZ17" s="360">
        <v>1.68</v>
      </c>
      <c r="EA17" s="360">
        <v>0</v>
      </c>
      <c r="EB17" s="360">
        <v>1.61</v>
      </c>
      <c r="EC17" s="360">
        <v>1.78</v>
      </c>
      <c r="ED17" s="360">
        <v>1.65</v>
      </c>
      <c r="EE17" s="360">
        <v>1.64</v>
      </c>
      <c r="EF17" s="360">
        <v>1.65</v>
      </c>
      <c r="EG17" s="360">
        <v>1.4</v>
      </c>
      <c r="EH17" s="360">
        <v>1.76</v>
      </c>
      <c r="EI17" s="360">
        <v>1.65</v>
      </c>
      <c r="EJ17" s="360">
        <v>1</v>
      </c>
      <c r="EK17" s="360">
        <v>1.63</v>
      </c>
      <c r="EL17" s="360">
        <v>1.75</v>
      </c>
      <c r="EM17" s="360">
        <v>1.63</v>
      </c>
      <c r="EN17" s="360">
        <v>1.86</v>
      </c>
      <c r="EO17" s="360">
        <v>1.92</v>
      </c>
      <c r="EP17" s="360">
        <v>1.26</v>
      </c>
      <c r="EQ17" s="360">
        <v>1.57</v>
      </c>
      <c r="ER17" s="360">
        <v>2.0099999999999998</v>
      </c>
      <c r="ES17" s="360">
        <v>0</v>
      </c>
      <c r="ET17" s="360">
        <v>1.88</v>
      </c>
      <c r="EU17" s="360">
        <v>1.85</v>
      </c>
      <c r="EV17" s="360">
        <v>1.89</v>
      </c>
      <c r="EW17" s="360">
        <v>1.63</v>
      </c>
      <c r="EX17" s="360">
        <v>1.68</v>
      </c>
      <c r="EY17" s="360">
        <v>1.32</v>
      </c>
      <c r="EZ17" s="360">
        <v>1.55</v>
      </c>
      <c r="FA17" s="360">
        <v>1.68</v>
      </c>
      <c r="FB17" s="360">
        <v>1.57</v>
      </c>
      <c r="FC17" s="360">
        <v>1.4</v>
      </c>
      <c r="FD17" s="360">
        <v>1.64</v>
      </c>
      <c r="FE17" s="360">
        <v>1.55</v>
      </c>
      <c r="FF17" s="360">
        <v>1.83</v>
      </c>
      <c r="FG17" s="360">
        <v>1.53</v>
      </c>
      <c r="FH17" s="360">
        <v>1.18</v>
      </c>
      <c r="FI17" s="360">
        <v>1.49</v>
      </c>
      <c r="FJ17" s="360">
        <v>1.64</v>
      </c>
      <c r="FK17" s="360">
        <v>1.42</v>
      </c>
      <c r="FL17" s="360">
        <v>1.26</v>
      </c>
      <c r="FM17" s="360">
        <v>1.94</v>
      </c>
      <c r="FN17" s="360">
        <v>1.4</v>
      </c>
      <c r="FO17" s="360">
        <v>1.57</v>
      </c>
      <c r="FP17" s="360">
        <v>1.47</v>
      </c>
      <c r="FQ17" s="360">
        <v>1.51</v>
      </c>
      <c r="FR17" s="360">
        <v>1.6</v>
      </c>
      <c r="FS17" s="360">
        <v>2.0299999999999998</v>
      </c>
      <c r="FT17" s="360">
        <v>0</v>
      </c>
      <c r="FU17" s="360">
        <v>1</v>
      </c>
      <c r="FV17" s="360">
        <v>1.29</v>
      </c>
      <c r="FW17" s="360">
        <v>1.2</v>
      </c>
      <c r="FX17" s="360">
        <v>1.43</v>
      </c>
      <c r="FY17" s="360">
        <v>1.42</v>
      </c>
      <c r="FZ17" s="360">
        <v>1.34</v>
      </c>
      <c r="GA17" s="360">
        <v>1.4</v>
      </c>
      <c r="GB17" s="360">
        <v>1.46</v>
      </c>
      <c r="GC17" s="360">
        <v>0</v>
      </c>
      <c r="GD17" s="360">
        <v>1.25</v>
      </c>
      <c r="GE17" s="360">
        <v>1.57</v>
      </c>
      <c r="GF17" s="360">
        <v>2.0499999999999998</v>
      </c>
      <c r="GG17" s="360">
        <v>1.41</v>
      </c>
      <c r="GH17" s="360">
        <v>1.06</v>
      </c>
      <c r="GI17" s="360">
        <v>1.18</v>
      </c>
      <c r="GJ17" s="360">
        <v>1.2</v>
      </c>
      <c r="GK17" s="360">
        <v>1.64</v>
      </c>
      <c r="GL17" s="360">
        <v>1.27</v>
      </c>
      <c r="GM17" s="360">
        <v>0</v>
      </c>
      <c r="GN17" s="360">
        <v>0</v>
      </c>
      <c r="GO17" s="360">
        <v>0</v>
      </c>
      <c r="GP17" s="360">
        <v>1.85</v>
      </c>
      <c r="GQ17" s="360">
        <v>1.08</v>
      </c>
      <c r="GR17" s="360">
        <v>1.42</v>
      </c>
      <c r="GS17" s="360">
        <v>3</v>
      </c>
      <c r="GT17" s="360">
        <v>0</v>
      </c>
      <c r="GU17" s="360">
        <v>0</v>
      </c>
      <c r="GV17" s="360">
        <v>0</v>
      </c>
      <c r="GW17" s="360">
        <v>1</v>
      </c>
      <c r="GX17" s="360">
        <v>0</v>
      </c>
      <c r="GY17" s="360">
        <v>1.44</v>
      </c>
      <c r="GZ17" s="360">
        <v>1.54</v>
      </c>
      <c r="HA17" s="360">
        <v>1.47</v>
      </c>
      <c r="HB17" s="360">
        <v>1.5</v>
      </c>
      <c r="HC17" s="360">
        <v>1.35</v>
      </c>
      <c r="HD17" s="360">
        <v>1.54</v>
      </c>
      <c r="HE17" s="360">
        <v>1.51</v>
      </c>
      <c r="HF17" s="360">
        <v>1.51</v>
      </c>
      <c r="HG17" s="360">
        <v>1.57</v>
      </c>
      <c r="HH17" s="360">
        <v>1.84</v>
      </c>
    </row>
    <row r="18" spans="1:216" s="349" customFormat="1" ht="15" x14ac:dyDescent="0.25">
      <c r="A18" s="351" t="s">
        <v>252</v>
      </c>
      <c r="B18" s="360">
        <v>30410990</v>
      </c>
      <c r="C18" s="360">
        <v>7388659</v>
      </c>
      <c r="D18" s="360">
        <v>5418464</v>
      </c>
      <c r="E18" s="360">
        <v>3771423</v>
      </c>
      <c r="F18" s="360">
        <v>2497560</v>
      </c>
      <c r="G18" s="360">
        <v>2107987</v>
      </c>
      <c r="H18" s="360">
        <v>2385965</v>
      </c>
      <c r="I18" s="360">
        <v>1206438</v>
      </c>
      <c r="J18" s="360">
        <v>1649420</v>
      </c>
      <c r="K18" s="360">
        <v>662957</v>
      </c>
      <c r="L18" s="360">
        <v>458221</v>
      </c>
      <c r="M18" s="360">
        <v>238163</v>
      </c>
      <c r="N18" s="360">
        <v>258715</v>
      </c>
      <c r="O18" s="360">
        <v>136805</v>
      </c>
      <c r="P18" s="360">
        <v>137873</v>
      </c>
      <c r="Q18" s="360">
        <v>825326</v>
      </c>
      <c r="R18" s="360">
        <v>260164</v>
      </c>
      <c r="S18" s="360">
        <v>434453</v>
      </c>
      <c r="T18" s="360">
        <v>2356400</v>
      </c>
      <c r="U18" s="360">
        <v>1750196</v>
      </c>
      <c r="V18" s="360">
        <v>950614</v>
      </c>
      <c r="W18" s="360">
        <v>1086846</v>
      </c>
      <c r="X18" s="360">
        <v>866792</v>
      </c>
      <c r="Y18" s="360">
        <v>249270</v>
      </c>
      <c r="Z18" s="360">
        <v>19125500</v>
      </c>
      <c r="AA18" s="360">
        <v>17489360</v>
      </c>
      <c r="AB18" s="360">
        <v>1522969</v>
      </c>
      <c r="AC18" s="360">
        <v>8608694</v>
      </c>
      <c r="AD18" s="360">
        <v>4839543</v>
      </c>
      <c r="AE18" s="360">
        <v>369112</v>
      </c>
      <c r="AF18" s="360">
        <v>3680877</v>
      </c>
      <c r="AG18" s="360">
        <v>3196090</v>
      </c>
      <c r="AH18" s="360">
        <v>5597753</v>
      </c>
      <c r="AI18" s="360">
        <v>2530845</v>
      </c>
      <c r="AJ18" s="360">
        <v>7247549</v>
      </c>
      <c r="AK18" s="360">
        <v>1689191</v>
      </c>
      <c r="AL18" s="360">
        <v>294845</v>
      </c>
      <c r="AM18" s="360">
        <v>5386573</v>
      </c>
      <c r="AN18" s="360">
        <v>118845</v>
      </c>
      <c r="AO18" s="360">
        <v>2319419</v>
      </c>
      <c r="AP18" s="360">
        <v>2155731</v>
      </c>
      <c r="AQ18" s="360">
        <v>20445</v>
      </c>
      <c r="AR18" s="360">
        <v>1041386</v>
      </c>
      <c r="AS18" s="360">
        <v>375504</v>
      </c>
      <c r="AT18" s="360">
        <v>741760</v>
      </c>
      <c r="AU18" s="360">
        <v>288810</v>
      </c>
      <c r="AV18" s="360">
        <v>1150644</v>
      </c>
      <c r="AW18" s="360">
        <v>150856</v>
      </c>
      <c r="AX18" s="360">
        <v>72431</v>
      </c>
      <c r="AY18" s="360">
        <v>10095430</v>
      </c>
      <c r="AZ18" s="360">
        <v>1815073</v>
      </c>
      <c r="BA18" s="360">
        <v>257538</v>
      </c>
      <c r="BB18" s="360">
        <v>122042</v>
      </c>
      <c r="BC18" s="360">
        <v>1501796</v>
      </c>
      <c r="BD18" s="360">
        <v>65187</v>
      </c>
      <c r="BE18" s="360">
        <v>0</v>
      </c>
      <c r="BF18" s="360">
        <v>0</v>
      </c>
      <c r="BG18" s="360">
        <v>368493</v>
      </c>
      <c r="BH18" s="360">
        <v>128569</v>
      </c>
      <c r="BI18" s="360">
        <v>16199</v>
      </c>
      <c r="BJ18" s="360">
        <v>242763</v>
      </c>
      <c r="BK18" s="360">
        <v>8646</v>
      </c>
      <c r="BL18" s="360">
        <v>0</v>
      </c>
      <c r="BM18" s="360">
        <v>0</v>
      </c>
      <c r="BN18" s="360">
        <v>3656002</v>
      </c>
      <c r="BO18" s="360">
        <v>65853</v>
      </c>
      <c r="BP18" s="360">
        <v>154514</v>
      </c>
      <c r="BQ18" s="360">
        <v>3502313</v>
      </c>
      <c r="BR18" s="360">
        <v>52546</v>
      </c>
      <c r="BS18" s="360">
        <v>0</v>
      </c>
      <c r="BT18" s="360">
        <v>0</v>
      </c>
      <c r="BU18" s="360">
        <v>2411838</v>
      </c>
      <c r="BV18" s="360">
        <v>103863</v>
      </c>
      <c r="BW18" s="360">
        <v>106732</v>
      </c>
      <c r="BX18" s="360">
        <v>2247743</v>
      </c>
      <c r="BY18" s="360">
        <v>45431</v>
      </c>
      <c r="BZ18" s="360">
        <v>0</v>
      </c>
      <c r="CA18" s="360">
        <v>0</v>
      </c>
      <c r="CB18" s="360">
        <v>424112</v>
      </c>
      <c r="CC18" s="360">
        <v>227294</v>
      </c>
      <c r="CD18" s="360">
        <v>49233</v>
      </c>
      <c r="CE18" s="360">
        <v>191975</v>
      </c>
      <c r="CF18" s="360">
        <v>0</v>
      </c>
      <c r="CG18" s="360">
        <v>0</v>
      </c>
      <c r="CH18" s="360">
        <v>0</v>
      </c>
      <c r="CI18" s="360">
        <v>5450185</v>
      </c>
      <c r="CJ18" s="360">
        <v>1817197</v>
      </c>
      <c r="CK18" s="360">
        <v>338039</v>
      </c>
      <c r="CL18" s="360">
        <v>3480101</v>
      </c>
      <c r="CM18" s="360">
        <v>63851</v>
      </c>
      <c r="CN18" s="360">
        <v>0</v>
      </c>
      <c r="CO18" s="360">
        <v>1264005</v>
      </c>
      <c r="CP18" s="360">
        <v>3838200</v>
      </c>
      <c r="CQ18" s="360">
        <v>608556</v>
      </c>
      <c r="CR18" s="360">
        <v>1389914</v>
      </c>
      <c r="CS18" s="360">
        <v>352245</v>
      </c>
      <c r="CT18" s="360">
        <v>1163605</v>
      </c>
      <c r="CU18" s="360">
        <v>734647</v>
      </c>
      <c r="CV18" s="360">
        <v>651053</v>
      </c>
      <c r="CW18" s="360">
        <v>575510</v>
      </c>
      <c r="CX18" s="360">
        <v>0</v>
      </c>
      <c r="CY18" s="360">
        <v>0</v>
      </c>
      <c r="CZ18" s="360">
        <v>0</v>
      </c>
      <c r="DA18" s="360">
        <v>189549</v>
      </c>
      <c r="DB18" s="360">
        <v>345533</v>
      </c>
      <c r="DC18" s="360">
        <v>81079</v>
      </c>
      <c r="DD18" s="360">
        <v>13915940</v>
      </c>
      <c r="DE18" s="360">
        <v>5823862</v>
      </c>
      <c r="DF18" s="360">
        <v>7147106</v>
      </c>
      <c r="DG18" s="360">
        <v>7472012</v>
      </c>
      <c r="DH18" s="360">
        <v>331194</v>
      </c>
      <c r="DI18" s="360">
        <v>144117</v>
      </c>
      <c r="DJ18" s="360">
        <v>50737</v>
      </c>
      <c r="DK18" s="360">
        <v>19240470</v>
      </c>
      <c r="DL18" s="360">
        <v>13490270</v>
      </c>
      <c r="DM18" s="360">
        <v>9354579</v>
      </c>
      <c r="DN18" s="360">
        <v>2681037</v>
      </c>
      <c r="DO18" s="360">
        <v>1819799</v>
      </c>
      <c r="DP18" s="360">
        <v>1528734</v>
      </c>
      <c r="DQ18" s="360">
        <v>5705244</v>
      </c>
      <c r="DR18" s="360">
        <v>7382</v>
      </c>
      <c r="DS18" s="360">
        <v>406922</v>
      </c>
      <c r="DT18" s="360">
        <v>1552966</v>
      </c>
      <c r="DU18" s="360">
        <v>678205</v>
      </c>
      <c r="DV18" s="360">
        <v>6611877</v>
      </c>
      <c r="DW18" s="360">
        <v>2128486</v>
      </c>
      <c r="DX18" s="360">
        <v>1641862</v>
      </c>
      <c r="DY18" s="360">
        <v>904065</v>
      </c>
      <c r="DZ18" s="360">
        <v>4028179</v>
      </c>
      <c r="EA18" s="360">
        <v>0</v>
      </c>
      <c r="EB18" s="360">
        <v>252737</v>
      </c>
      <c r="EC18" s="360">
        <v>1058619</v>
      </c>
      <c r="ED18" s="360">
        <v>531227</v>
      </c>
      <c r="EE18" s="360">
        <v>12645410</v>
      </c>
      <c r="EF18" s="360">
        <v>4240770</v>
      </c>
      <c r="EG18" s="360">
        <v>3087208</v>
      </c>
      <c r="EH18" s="360">
        <v>2019535</v>
      </c>
      <c r="EI18" s="360">
        <v>8005190</v>
      </c>
      <c r="EJ18" s="360">
        <v>7382</v>
      </c>
      <c r="EK18" s="360">
        <v>577748</v>
      </c>
      <c r="EL18" s="360">
        <v>2347744</v>
      </c>
      <c r="EM18" s="360">
        <v>1048539</v>
      </c>
      <c r="EN18" s="360">
        <v>2227728</v>
      </c>
      <c r="EO18" s="360">
        <v>383921</v>
      </c>
      <c r="EP18" s="360">
        <v>302106</v>
      </c>
      <c r="EQ18" s="360">
        <v>358945</v>
      </c>
      <c r="ER18" s="360">
        <v>1255400</v>
      </c>
      <c r="ES18" s="360">
        <v>0</v>
      </c>
      <c r="ET18" s="360">
        <v>48190</v>
      </c>
      <c r="EU18" s="360">
        <v>122555</v>
      </c>
      <c r="EV18" s="360">
        <v>102621</v>
      </c>
      <c r="EW18" s="360">
        <v>5404119</v>
      </c>
      <c r="EX18" s="360">
        <v>1428233</v>
      </c>
      <c r="EY18" s="360">
        <v>889618</v>
      </c>
      <c r="EZ18" s="360">
        <v>954648</v>
      </c>
      <c r="FA18" s="360">
        <v>2793510</v>
      </c>
      <c r="FB18" s="360">
        <v>25607</v>
      </c>
      <c r="FC18" s="360">
        <v>215698</v>
      </c>
      <c r="FD18" s="360">
        <v>678244</v>
      </c>
      <c r="FE18" s="360">
        <v>267113</v>
      </c>
      <c r="FF18" s="360">
        <v>2030843</v>
      </c>
      <c r="FG18" s="360">
        <v>702252</v>
      </c>
      <c r="FH18" s="360">
        <v>240210</v>
      </c>
      <c r="FI18" s="360">
        <v>271261</v>
      </c>
      <c r="FJ18" s="360">
        <v>524700</v>
      </c>
      <c r="FK18" s="360">
        <v>31717</v>
      </c>
      <c r="FL18" s="360">
        <v>14541</v>
      </c>
      <c r="FM18" s="360">
        <v>99591</v>
      </c>
      <c r="FN18" s="360">
        <v>53583</v>
      </c>
      <c r="FO18" s="360">
        <v>1773620</v>
      </c>
      <c r="FP18" s="360">
        <v>1343103</v>
      </c>
      <c r="FQ18" s="360">
        <v>78569</v>
      </c>
      <c r="FR18" s="360">
        <v>17952</v>
      </c>
      <c r="FS18" s="360">
        <v>538468</v>
      </c>
      <c r="FT18" s="360">
        <v>0</v>
      </c>
      <c r="FU18" s="360">
        <v>6845</v>
      </c>
      <c r="FV18" s="360">
        <v>29044</v>
      </c>
      <c r="FW18" s="360">
        <v>2981</v>
      </c>
      <c r="FX18" s="360">
        <v>4727852</v>
      </c>
      <c r="FY18" s="360">
        <v>1252568</v>
      </c>
      <c r="FZ18" s="360">
        <v>957403</v>
      </c>
      <c r="GA18" s="360">
        <v>699537</v>
      </c>
      <c r="GB18" s="360">
        <v>2751043</v>
      </c>
      <c r="GC18" s="360">
        <v>0</v>
      </c>
      <c r="GD18" s="360">
        <v>62750</v>
      </c>
      <c r="GE18" s="360">
        <v>256786</v>
      </c>
      <c r="GF18" s="360">
        <v>52640</v>
      </c>
      <c r="GG18" s="360">
        <v>946959</v>
      </c>
      <c r="GH18" s="360">
        <v>76623</v>
      </c>
      <c r="GI18" s="360">
        <v>16483</v>
      </c>
      <c r="GJ18" s="360">
        <v>35958</v>
      </c>
      <c r="GK18" s="360">
        <v>489131</v>
      </c>
      <c r="GL18" s="360">
        <v>594239</v>
      </c>
      <c r="GM18" s="360">
        <v>0</v>
      </c>
      <c r="GN18" s="360">
        <v>0</v>
      </c>
      <c r="GO18" s="360">
        <v>0</v>
      </c>
      <c r="GP18" s="360">
        <v>667045</v>
      </c>
      <c r="GQ18" s="360">
        <v>34657</v>
      </c>
      <c r="GR18" s="360">
        <v>484710</v>
      </c>
      <c r="GS18" s="360">
        <v>186453</v>
      </c>
      <c r="GT18" s="360">
        <v>0</v>
      </c>
      <c r="GU18" s="360">
        <v>0</v>
      </c>
      <c r="GV18" s="360">
        <v>0</v>
      </c>
      <c r="GW18" s="360">
        <v>13144</v>
      </c>
      <c r="GX18" s="360">
        <v>0</v>
      </c>
      <c r="GY18" s="360">
        <v>2356628</v>
      </c>
      <c r="GZ18" s="360">
        <v>900204</v>
      </c>
      <c r="HA18" s="360">
        <v>408974</v>
      </c>
      <c r="HB18" s="360">
        <v>127450</v>
      </c>
      <c r="HC18" s="360">
        <v>1176670</v>
      </c>
      <c r="HD18" s="360">
        <v>56062</v>
      </c>
      <c r="HE18" s="360">
        <v>78263</v>
      </c>
      <c r="HF18" s="360">
        <v>331495</v>
      </c>
      <c r="HG18" s="360">
        <v>93580</v>
      </c>
      <c r="HH18" s="360">
        <v>9198603</v>
      </c>
    </row>
    <row r="19" spans="1:216" s="349" customFormat="1" ht="15" x14ac:dyDescent="0.25">
      <c r="A19" s="351" t="s">
        <v>253</v>
      </c>
      <c r="B19" s="360">
        <v>35696920</v>
      </c>
      <c r="C19" s="360">
        <v>35696920</v>
      </c>
      <c r="D19" s="360">
        <v>35696920</v>
      </c>
      <c r="E19" s="360">
        <v>35696920</v>
      </c>
      <c r="F19" s="360">
        <v>35696920</v>
      </c>
      <c r="G19" s="360">
        <v>35696920</v>
      </c>
      <c r="H19" s="360">
        <v>35696920</v>
      </c>
      <c r="I19" s="360">
        <v>35696920</v>
      </c>
      <c r="J19" s="360">
        <v>35696920</v>
      </c>
      <c r="K19" s="360">
        <v>35696920</v>
      </c>
      <c r="L19" s="360">
        <v>35696920</v>
      </c>
      <c r="M19" s="360">
        <v>35696920</v>
      </c>
      <c r="N19" s="360">
        <v>35696920</v>
      </c>
      <c r="O19" s="360">
        <v>35696920</v>
      </c>
      <c r="P19" s="360">
        <v>35696920</v>
      </c>
      <c r="Q19" s="360">
        <v>35696920</v>
      </c>
      <c r="R19" s="360">
        <v>35696920</v>
      </c>
      <c r="S19" s="360">
        <v>35696920</v>
      </c>
      <c r="T19" s="360">
        <v>35696920</v>
      </c>
      <c r="U19" s="360">
        <v>35696920</v>
      </c>
      <c r="V19" s="360">
        <v>35696920</v>
      </c>
      <c r="W19" s="360">
        <v>35696920</v>
      </c>
      <c r="X19" s="360">
        <v>35696920</v>
      </c>
      <c r="Y19" s="360">
        <v>35696920</v>
      </c>
      <c r="Z19" s="360">
        <v>35696920</v>
      </c>
      <c r="AA19" s="360">
        <v>35696920</v>
      </c>
      <c r="AB19" s="360">
        <v>35696920</v>
      </c>
      <c r="AC19" s="360">
        <v>35696920</v>
      </c>
      <c r="AD19" s="360">
        <v>35696920</v>
      </c>
      <c r="AE19" s="360">
        <v>35696920</v>
      </c>
      <c r="AF19" s="360">
        <v>35696920</v>
      </c>
      <c r="AG19" s="360">
        <v>35696920</v>
      </c>
      <c r="AH19" s="360">
        <v>35696920</v>
      </c>
      <c r="AI19" s="360">
        <v>35696920</v>
      </c>
      <c r="AJ19" s="360">
        <v>35696920</v>
      </c>
      <c r="AK19" s="360">
        <v>35696920</v>
      </c>
      <c r="AL19" s="360">
        <v>35696920</v>
      </c>
      <c r="AM19" s="360">
        <v>35696920</v>
      </c>
      <c r="AN19" s="360">
        <v>35696920</v>
      </c>
      <c r="AO19" s="360">
        <v>35696920</v>
      </c>
      <c r="AP19" s="360">
        <v>35696920</v>
      </c>
      <c r="AQ19" s="360">
        <v>35696920</v>
      </c>
      <c r="AR19" s="360">
        <v>35696920</v>
      </c>
      <c r="AS19" s="360">
        <v>35696920</v>
      </c>
      <c r="AT19" s="360">
        <v>35696920</v>
      </c>
      <c r="AU19" s="360">
        <v>35696920</v>
      </c>
      <c r="AV19" s="360">
        <v>35696920</v>
      </c>
      <c r="AW19" s="360">
        <v>35696920</v>
      </c>
      <c r="AX19" s="360">
        <v>35696920</v>
      </c>
      <c r="AY19" s="360">
        <v>35696920</v>
      </c>
      <c r="AZ19" s="360">
        <v>35696920</v>
      </c>
      <c r="BA19" s="360">
        <v>35696920</v>
      </c>
      <c r="BB19" s="360">
        <v>35696920</v>
      </c>
      <c r="BC19" s="360">
        <v>35696920</v>
      </c>
      <c r="BD19" s="360">
        <v>35696920</v>
      </c>
      <c r="BE19" s="360">
        <v>35696920</v>
      </c>
      <c r="BF19" s="360">
        <v>35696920</v>
      </c>
      <c r="BG19" s="360">
        <v>35696920</v>
      </c>
      <c r="BH19" s="360">
        <v>35696920</v>
      </c>
      <c r="BI19" s="360">
        <v>35696920</v>
      </c>
      <c r="BJ19" s="360">
        <v>35696920</v>
      </c>
      <c r="BK19" s="360">
        <v>35696920</v>
      </c>
      <c r="BL19" s="360">
        <v>35696920</v>
      </c>
      <c r="BM19" s="360">
        <v>35696920</v>
      </c>
      <c r="BN19" s="360">
        <v>35696920</v>
      </c>
      <c r="BO19" s="360">
        <v>35696920</v>
      </c>
      <c r="BP19" s="360">
        <v>35696920</v>
      </c>
      <c r="BQ19" s="360">
        <v>35696920</v>
      </c>
      <c r="BR19" s="360">
        <v>35696920</v>
      </c>
      <c r="BS19" s="360">
        <v>35696920</v>
      </c>
      <c r="BT19" s="360">
        <v>35696920</v>
      </c>
      <c r="BU19" s="360">
        <v>35696920</v>
      </c>
      <c r="BV19" s="360">
        <v>35696920</v>
      </c>
      <c r="BW19" s="360">
        <v>35696920</v>
      </c>
      <c r="BX19" s="360">
        <v>35696920</v>
      </c>
      <c r="BY19" s="360">
        <v>35696920</v>
      </c>
      <c r="BZ19" s="360">
        <v>35696920</v>
      </c>
      <c r="CA19" s="360">
        <v>35696920</v>
      </c>
      <c r="CB19" s="360">
        <v>35696920</v>
      </c>
      <c r="CC19" s="360">
        <v>35696920</v>
      </c>
      <c r="CD19" s="360">
        <v>35696920</v>
      </c>
      <c r="CE19" s="360">
        <v>35696920</v>
      </c>
      <c r="CF19" s="360">
        <v>35696920</v>
      </c>
      <c r="CG19" s="360">
        <v>35696920</v>
      </c>
      <c r="CH19" s="360">
        <v>35696920</v>
      </c>
      <c r="CI19" s="360">
        <v>35696920</v>
      </c>
      <c r="CJ19" s="360">
        <v>35696920</v>
      </c>
      <c r="CK19" s="360">
        <v>35696920</v>
      </c>
      <c r="CL19" s="360">
        <v>35696920</v>
      </c>
      <c r="CM19" s="360">
        <v>35696920</v>
      </c>
      <c r="CN19" s="360">
        <v>35696920</v>
      </c>
      <c r="CO19" s="360">
        <v>35696920</v>
      </c>
      <c r="CP19" s="360">
        <v>35696920</v>
      </c>
      <c r="CQ19" s="360">
        <v>35696920</v>
      </c>
      <c r="CR19" s="360">
        <v>35696920</v>
      </c>
      <c r="CS19" s="360">
        <v>35696920</v>
      </c>
      <c r="CT19" s="360">
        <v>35696920</v>
      </c>
      <c r="CU19" s="360">
        <v>35696920</v>
      </c>
      <c r="CV19" s="360">
        <v>35696920</v>
      </c>
      <c r="CW19" s="360">
        <v>35696920</v>
      </c>
      <c r="CX19" s="360">
        <v>35696920</v>
      </c>
      <c r="CY19" s="360">
        <v>35696920</v>
      </c>
      <c r="CZ19" s="360">
        <v>35696920</v>
      </c>
      <c r="DA19" s="360">
        <v>35696920</v>
      </c>
      <c r="DB19" s="360">
        <v>35696920</v>
      </c>
      <c r="DC19" s="360">
        <v>35696920</v>
      </c>
      <c r="DD19" s="360">
        <v>35696920</v>
      </c>
      <c r="DE19" s="360">
        <v>35696920</v>
      </c>
      <c r="DF19" s="360">
        <v>35696920</v>
      </c>
      <c r="DG19" s="360">
        <v>35696920</v>
      </c>
      <c r="DH19" s="360">
        <v>35696920</v>
      </c>
      <c r="DI19" s="360">
        <v>35696920</v>
      </c>
      <c r="DJ19" s="360">
        <v>35696920</v>
      </c>
      <c r="DK19" s="360">
        <v>35696920</v>
      </c>
      <c r="DL19" s="360">
        <v>35696920</v>
      </c>
      <c r="DM19" s="360">
        <v>35696920</v>
      </c>
      <c r="DN19" s="360">
        <v>35696920</v>
      </c>
      <c r="DO19" s="360">
        <v>35696920</v>
      </c>
      <c r="DP19" s="360">
        <v>35696920</v>
      </c>
      <c r="DQ19" s="360">
        <v>35696920</v>
      </c>
      <c r="DR19" s="360">
        <v>35696920</v>
      </c>
      <c r="DS19" s="360">
        <v>35696920</v>
      </c>
      <c r="DT19" s="360">
        <v>35696920</v>
      </c>
      <c r="DU19" s="360">
        <v>35696920</v>
      </c>
      <c r="DV19" s="360">
        <v>35696920</v>
      </c>
      <c r="DW19" s="360">
        <v>35696920</v>
      </c>
      <c r="DX19" s="360">
        <v>35696920</v>
      </c>
      <c r="DY19" s="360">
        <v>35696920</v>
      </c>
      <c r="DZ19" s="360">
        <v>35696920</v>
      </c>
      <c r="EA19" s="360">
        <v>35696920</v>
      </c>
      <c r="EB19" s="360">
        <v>35696920</v>
      </c>
      <c r="EC19" s="360">
        <v>35696920</v>
      </c>
      <c r="ED19" s="360">
        <v>35696920</v>
      </c>
      <c r="EE19" s="360">
        <v>35696920</v>
      </c>
      <c r="EF19" s="360">
        <v>35696920</v>
      </c>
      <c r="EG19" s="360">
        <v>35696920</v>
      </c>
      <c r="EH19" s="360">
        <v>35696920</v>
      </c>
      <c r="EI19" s="360">
        <v>35696920</v>
      </c>
      <c r="EJ19" s="360">
        <v>35696920</v>
      </c>
      <c r="EK19" s="360">
        <v>35696920</v>
      </c>
      <c r="EL19" s="360">
        <v>35696920</v>
      </c>
      <c r="EM19" s="360">
        <v>35696920</v>
      </c>
      <c r="EN19" s="360">
        <v>35696920</v>
      </c>
      <c r="EO19" s="360">
        <v>35696920</v>
      </c>
      <c r="EP19" s="360">
        <v>35696920</v>
      </c>
      <c r="EQ19" s="360">
        <v>35696920</v>
      </c>
      <c r="ER19" s="360">
        <v>35696920</v>
      </c>
      <c r="ES19" s="360">
        <v>35696920</v>
      </c>
      <c r="ET19" s="360">
        <v>35696920</v>
      </c>
      <c r="EU19" s="360">
        <v>35696920</v>
      </c>
      <c r="EV19" s="360">
        <v>35696920</v>
      </c>
      <c r="EW19" s="360">
        <v>35696920</v>
      </c>
      <c r="EX19" s="360">
        <v>35696920</v>
      </c>
      <c r="EY19" s="360">
        <v>35696920</v>
      </c>
      <c r="EZ19" s="360">
        <v>35696920</v>
      </c>
      <c r="FA19" s="360">
        <v>35696920</v>
      </c>
      <c r="FB19" s="360">
        <v>35696920</v>
      </c>
      <c r="FC19" s="360">
        <v>35696920</v>
      </c>
      <c r="FD19" s="360">
        <v>35696920</v>
      </c>
      <c r="FE19" s="360">
        <v>35696920</v>
      </c>
      <c r="FF19" s="360">
        <v>35696920</v>
      </c>
      <c r="FG19" s="360">
        <v>35696920</v>
      </c>
      <c r="FH19" s="360">
        <v>35696920</v>
      </c>
      <c r="FI19" s="360">
        <v>35696920</v>
      </c>
      <c r="FJ19" s="360">
        <v>35696920</v>
      </c>
      <c r="FK19" s="360">
        <v>35696920</v>
      </c>
      <c r="FL19" s="360">
        <v>35696920</v>
      </c>
      <c r="FM19" s="360">
        <v>35696920</v>
      </c>
      <c r="FN19" s="360">
        <v>35696920</v>
      </c>
      <c r="FO19" s="360">
        <v>35696920</v>
      </c>
      <c r="FP19" s="360">
        <v>35696920</v>
      </c>
      <c r="FQ19" s="360">
        <v>35696920</v>
      </c>
      <c r="FR19" s="360">
        <v>35696920</v>
      </c>
      <c r="FS19" s="360">
        <v>35696920</v>
      </c>
      <c r="FT19" s="360">
        <v>35696920</v>
      </c>
      <c r="FU19" s="360">
        <v>35696920</v>
      </c>
      <c r="FV19" s="360">
        <v>35696920</v>
      </c>
      <c r="FW19" s="360">
        <v>35696920</v>
      </c>
      <c r="FX19" s="360">
        <v>35696920</v>
      </c>
      <c r="FY19" s="360">
        <v>35696920</v>
      </c>
      <c r="FZ19" s="360">
        <v>35696920</v>
      </c>
      <c r="GA19" s="360">
        <v>35696920</v>
      </c>
      <c r="GB19" s="360">
        <v>35696920</v>
      </c>
      <c r="GC19" s="360">
        <v>35696920</v>
      </c>
      <c r="GD19" s="360">
        <v>35696920</v>
      </c>
      <c r="GE19" s="360">
        <v>35696920</v>
      </c>
      <c r="GF19" s="360">
        <v>35696920</v>
      </c>
      <c r="GG19" s="360">
        <v>35696920</v>
      </c>
      <c r="GH19" s="360">
        <v>35696920</v>
      </c>
      <c r="GI19" s="360">
        <v>35696920</v>
      </c>
      <c r="GJ19" s="360">
        <v>35696920</v>
      </c>
      <c r="GK19" s="360">
        <v>35696920</v>
      </c>
      <c r="GL19" s="360">
        <v>35696920</v>
      </c>
      <c r="GM19" s="360">
        <v>35696920</v>
      </c>
      <c r="GN19" s="360">
        <v>35696920</v>
      </c>
      <c r="GO19" s="360">
        <v>35696920</v>
      </c>
      <c r="GP19" s="360">
        <v>35696920</v>
      </c>
      <c r="GQ19" s="360">
        <v>35696920</v>
      </c>
      <c r="GR19" s="360">
        <v>35696920</v>
      </c>
      <c r="GS19" s="360">
        <v>35696920</v>
      </c>
      <c r="GT19" s="360">
        <v>35696920</v>
      </c>
      <c r="GU19" s="360">
        <v>35696920</v>
      </c>
      <c r="GV19" s="360">
        <v>35696920</v>
      </c>
      <c r="GW19" s="360">
        <v>35696920</v>
      </c>
      <c r="GX19" s="360">
        <v>35696920</v>
      </c>
      <c r="GY19" s="360">
        <v>35696920</v>
      </c>
      <c r="GZ19" s="360">
        <v>35696920</v>
      </c>
      <c r="HA19" s="360">
        <v>35696920</v>
      </c>
      <c r="HB19" s="360">
        <v>35696920</v>
      </c>
      <c r="HC19" s="360">
        <v>35696920</v>
      </c>
      <c r="HD19" s="360">
        <v>35696920</v>
      </c>
      <c r="HE19" s="360">
        <v>35696920</v>
      </c>
      <c r="HF19" s="360">
        <v>35696920</v>
      </c>
      <c r="HG19" s="360">
        <v>35696920</v>
      </c>
      <c r="HH19" s="360">
        <v>35696920</v>
      </c>
    </row>
    <row r="20" spans="1:216" s="349" customFormat="1" x14ac:dyDescent="0.2">
      <c r="A20" s="349" t="s">
        <v>312</v>
      </c>
      <c r="B20" s="349">
        <f>IF(ISERROR(+B10/B11),0,(B10/B11))</f>
        <v>1.9306544001816777</v>
      </c>
      <c r="C20" s="349">
        <f t="shared" ref="C20:BX20" si="0">IF(ISERROR(+C10/C11),0,(C10/C11))</f>
        <v>4.6048666221816976</v>
      </c>
      <c r="D20" s="349">
        <f t="shared" si="0"/>
        <v>4.2168848098979277</v>
      </c>
      <c r="E20" s="349">
        <f t="shared" si="0"/>
        <v>4.6470108810017905</v>
      </c>
      <c r="F20" s="349">
        <f t="shared" si="0"/>
        <v>9.7363450861524896</v>
      </c>
      <c r="G20" s="349">
        <f t="shared" si="0"/>
        <v>2.1353217613934725</v>
      </c>
      <c r="H20" s="349">
        <f t="shared" si="0"/>
        <v>3.4183821971449331</v>
      </c>
      <c r="I20" s="349">
        <f t="shared" si="0"/>
        <v>7.7856658681414039</v>
      </c>
      <c r="J20" s="349">
        <f t="shared" si="0"/>
        <v>1.8617553603980392</v>
      </c>
      <c r="K20" s="349">
        <f t="shared" si="0"/>
        <v>4.5760476436515924</v>
      </c>
      <c r="L20" s="349">
        <f t="shared" si="0"/>
        <v>7.3541589008845776</v>
      </c>
      <c r="M20" s="349">
        <f t="shared" si="0"/>
        <v>2.2739363151859888</v>
      </c>
      <c r="N20" s="349">
        <f t="shared" si="0"/>
        <v>3.5007930374684895</v>
      </c>
      <c r="O20" s="349">
        <f t="shared" si="0"/>
        <v>5.7482441327801563</v>
      </c>
      <c r="P20" s="349">
        <f t="shared" si="0"/>
        <v>2.1074629558257962</v>
      </c>
      <c r="Q20" s="349">
        <f t="shared" si="0"/>
        <v>4.1667092116495485</v>
      </c>
      <c r="R20" s="349">
        <f t="shared" si="0"/>
        <v>5.6547186118611448</v>
      </c>
      <c r="S20" s="349">
        <f t="shared" si="0"/>
        <v>3.2673160948356137</v>
      </c>
      <c r="T20" s="349">
        <f t="shared" si="0"/>
        <v>7.1949395992776752</v>
      </c>
      <c r="U20" s="349">
        <f t="shared" si="0"/>
        <v>8.902291893546888</v>
      </c>
      <c r="V20" s="349">
        <f t="shared" si="0"/>
        <v>3.2654134003368109</v>
      </c>
      <c r="W20" s="349">
        <f t="shared" si="0"/>
        <v>4.1580402279737676</v>
      </c>
      <c r="X20" s="349">
        <f t="shared" si="0"/>
        <v>4.4846806043239402</v>
      </c>
      <c r="Y20" s="349">
        <f t="shared" si="0"/>
        <v>2.4985681118691581</v>
      </c>
      <c r="Z20" s="349">
        <f t="shared" si="0"/>
        <v>1.5867085273796817</v>
      </c>
      <c r="AA20" s="349">
        <f t="shared" si="0"/>
        <v>1.5921417174615053</v>
      </c>
      <c r="AB20" s="349">
        <f t="shared" si="0"/>
        <v>1.6564092575087264</v>
      </c>
      <c r="AC20" s="349">
        <f t="shared" si="0"/>
        <v>1.7676986706167055</v>
      </c>
      <c r="AD20" s="349">
        <f t="shared" si="0"/>
        <v>1.2263710146575482</v>
      </c>
      <c r="AE20" s="349">
        <f t="shared" si="0"/>
        <v>1.6726471066958346</v>
      </c>
      <c r="AF20" s="349">
        <f t="shared" si="0"/>
        <v>0.96731170551205692</v>
      </c>
      <c r="AG20" s="349">
        <f t="shared" si="0"/>
        <v>2.3812250125105598</v>
      </c>
      <c r="AH20" s="349">
        <f t="shared" si="0"/>
        <v>1.9692203818118414</v>
      </c>
      <c r="AI20" s="349">
        <f t="shared" si="0"/>
        <v>1.4107239737175237</v>
      </c>
      <c r="AJ20" s="349">
        <f t="shared" si="0"/>
        <v>1.5554840569540043</v>
      </c>
      <c r="AK20" s="349">
        <f t="shared" si="0"/>
        <v>1.6271073109574374</v>
      </c>
      <c r="AL20" s="349">
        <f t="shared" si="0"/>
        <v>1.9089237132825676</v>
      </c>
      <c r="AM20" s="349">
        <f t="shared" si="0"/>
        <v>1.5511884402505043</v>
      </c>
      <c r="AN20" s="349">
        <f t="shared" si="0"/>
        <v>1.2233212904731026</v>
      </c>
      <c r="AO20" s="349">
        <f t="shared" si="0"/>
        <v>1.772217464766098</v>
      </c>
      <c r="AP20" s="349">
        <f t="shared" si="0"/>
        <v>1.3712535382806752</v>
      </c>
      <c r="AQ20" s="349">
        <f t="shared" si="0"/>
        <v>2.0588187936753295</v>
      </c>
      <c r="AR20" s="349">
        <f t="shared" si="0"/>
        <v>1.155097955275507</v>
      </c>
      <c r="AS20" s="349">
        <f t="shared" si="0"/>
        <v>2.3402578655965685</v>
      </c>
      <c r="AT20" s="349">
        <f t="shared" si="0"/>
        <v>1.8563919177638568</v>
      </c>
      <c r="AU20" s="349">
        <f t="shared" si="0"/>
        <v>1.4983645030404806</v>
      </c>
      <c r="AV20" s="349">
        <f t="shared" si="0"/>
        <v>1.6363447584999766</v>
      </c>
      <c r="AW20" s="349">
        <f t="shared" si="0"/>
        <v>1.7815704618479546</v>
      </c>
      <c r="AX20" s="349">
        <f t="shared" si="0"/>
        <v>2.2284166862101311</v>
      </c>
      <c r="AY20" s="349">
        <f t="shared" si="0"/>
        <v>4.7866598879360049</v>
      </c>
      <c r="AZ20" s="349">
        <f t="shared" si="0"/>
        <v>5.054908001173561</v>
      </c>
      <c r="BA20" s="349">
        <f t="shared" si="0"/>
        <v>2.2757802627958816</v>
      </c>
      <c r="BB20" s="349">
        <f t="shared" si="0"/>
        <v>13.477169151807443</v>
      </c>
      <c r="BC20" s="349">
        <f t="shared" si="0"/>
        <v>5.2455520803746589</v>
      </c>
      <c r="BD20" s="349">
        <f t="shared" si="0"/>
        <v>10.452345499898188</v>
      </c>
      <c r="BE20" s="349">
        <f t="shared" si="0"/>
        <v>0</v>
      </c>
      <c r="BF20" s="349">
        <f t="shared" si="0"/>
        <v>0</v>
      </c>
      <c r="BG20" s="349">
        <f t="shared" si="0"/>
        <v>3.4274741877778601</v>
      </c>
      <c r="BH20" s="349">
        <f t="shared" si="0"/>
        <v>2.2170847642284159</v>
      </c>
      <c r="BI20" s="349">
        <f t="shared" si="0"/>
        <v>14.347554050014944</v>
      </c>
      <c r="BJ20" s="349">
        <f t="shared" si="0"/>
        <v>3.9633431324133688</v>
      </c>
      <c r="BK20" s="349">
        <f t="shared" si="0"/>
        <v>4.5026962252846019</v>
      </c>
      <c r="BL20" s="349">
        <f t="shared" si="0"/>
        <v>0</v>
      </c>
      <c r="BM20" s="349">
        <f t="shared" si="0"/>
        <v>0</v>
      </c>
      <c r="BN20" s="349">
        <f t="shared" si="0"/>
        <v>5.8816600305682378</v>
      </c>
      <c r="BO20" s="349">
        <f t="shared" si="0"/>
        <v>2.6637516847696823</v>
      </c>
      <c r="BP20" s="349">
        <f t="shared" si="0"/>
        <v>10.51100274433346</v>
      </c>
      <c r="BQ20" s="349">
        <f t="shared" si="0"/>
        <v>5.7678428470313508</v>
      </c>
      <c r="BR20" s="349">
        <f t="shared" si="0"/>
        <v>10.301898551793002</v>
      </c>
      <c r="BS20" s="349">
        <f t="shared" si="0"/>
        <v>0</v>
      </c>
      <c r="BT20" s="349">
        <f t="shared" si="0"/>
        <v>0</v>
      </c>
      <c r="BU20" s="349">
        <f t="shared" si="0"/>
        <v>5.2545745264631858</v>
      </c>
      <c r="BV20" s="349">
        <f t="shared" si="0"/>
        <v>2.5150290901795564</v>
      </c>
      <c r="BW20" s="349">
        <f t="shared" si="0"/>
        <v>10.470826788849646</v>
      </c>
      <c r="BX20" s="349">
        <f t="shared" si="0"/>
        <v>5.180723565972368</v>
      </c>
      <c r="BY20" s="349">
        <f t="shared" ref="BY20:EJ20" si="1">IF(ISERROR(+BY10/BY11),0,(BY10/BY11))</f>
        <v>9.1080014352350194</v>
      </c>
      <c r="BZ20" s="349">
        <f t="shared" si="1"/>
        <v>0</v>
      </c>
      <c r="CA20" s="349">
        <f t="shared" si="1"/>
        <v>0</v>
      </c>
      <c r="CB20" s="349">
        <f t="shared" si="1"/>
        <v>3.1622815791376442</v>
      </c>
      <c r="CC20" s="349">
        <f t="shared" si="1"/>
        <v>1.7592543745054188</v>
      </c>
      <c r="CD20" s="349">
        <f t="shared" si="1"/>
        <v>8.8239212908745372</v>
      </c>
      <c r="CE20" s="349">
        <f t="shared" si="1"/>
        <v>3.6014689292323054</v>
      </c>
      <c r="CF20" s="349">
        <f t="shared" si="1"/>
        <v>0</v>
      </c>
      <c r="CG20" s="349">
        <f t="shared" si="1"/>
        <v>0</v>
      </c>
      <c r="CH20" s="349">
        <f t="shared" si="1"/>
        <v>0</v>
      </c>
      <c r="CI20" s="349">
        <f t="shared" si="1"/>
        <v>3.7688140596675299</v>
      </c>
      <c r="CJ20" s="349">
        <f t="shared" si="1"/>
        <v>2.2067110792991671</v>
      </c>
      <c r="CK20" s="349">
        <f t="shared" si="1"/>
        <v>9.0002611862792889</v>
      </c>
      <c r="CL20" s="349">
        <f t="shared" si="1"/>
        <v>3.7081905463433418</v>
      </c>
      <c r="CM20" s="349">
        <f t="shared" si="1"/>
        <v>10.719512846060779</v>
      </c>
      <c r="CN20" s="349">
        <f t="shared" si="1"/>
        <v>0</v>
      </c>
      <c r="CO20" s="349">
        <f t="shared" si="1"/>
        <v>6.0338128701757734</v>
      </c>
      <c r="CP20" s="349">
        <f t="shared" si="1"/>
        <v>1.6515882468279752</v>
      </c>
      <c r="CQ20" s="349">
        <f t="shared" si="1"/>
        <v>1.7370765164974058</v>
      </c>
      <c r="CR20" s="349">
        <f t="shared" si="1"/>
        <v>2.119713752058443</v>
      </c>
      <c r="CS20" s="349">
        <f t="shared" si="1"/>
        <v>2.339636119967051</v>
      </c>
      <c r="CT20" s="349">
        <f t="shared" si="1"/>
        <v>1.2284901115558768</v>
      </c>
      <c r="CU20" s="349">
        <f t="shared" si="1"/>
        <v>1.4004807140596252</v>
      </c>
      <c r="CV20" s="349">
        <f t="shared" si="1"/>
        <v>1.1948844684772364</v>
      </c>
      <c r="CW20" s="349">
        <f t="shared" si="1"/>
        <v>0.94526075192654702</v>
      </c>
      <c r="CX20" s="349">
        <f t="shared" si="1"/>
        <v>0</v>
      </c>
      <c r="CY20" s="349">
        <f t="shared" si="1"/>
        <v>0</v>
      </c>
      <c r="CZ20" s="349">
        <f t="shared" si="1"/>
        <v>0</v>
      </c>
      <c r="DA20" s="349">
        <f t="shared" si="1"/>
        <v>0.71759890531398873</v>
      </c>
      <c r="DB20" s="349">
        <f t="shared" si="1"/>
        <v>1.0262754571225499</v>
      </c>
      <c r="DC20" s="349">
        <f t="shared" si="1"/>
        <v>1.1277141893634326</v>
      </c>
      <c r="DD20" s="349">
        <f t="shared" si="1"/>
        <v>0.94037487380222817</v>
      </c>
      <c r="DE20" s="349">
        <f t="shared" si="1"/>
        <v>0.96234641241212571</v>
      </c>
      <c r="DF20" s="349">
        <f t="shared" si="1"/>
        <v>1.0013337125763278</v>
      </c>
      <c r="DG20" s="349">
        <f t="shared" si="1"/>
        <v>0.88794175579870072</v>
      </c>
      <c r="DH20" s="349">
        <f t="shared" si="1"/>
        <v>0.9830771153304475</v>
      </c>
      <c r="DI20" s="349">
        <f t="shared" si="1"/>
        <v>1.0958836344668541</v>
      </c>
      <c r="DJ20" s="349">
        <f t="shared" si="1"/>
        <v>0.66242730661966365</v>
      </c>
      <c r="DK20" s="349">
        <f t="shared" si="1"/>
        <v>1.4276028967168715</v>
      </c>
      <c r="DL20" s="349">
        <f t="shared" si="1"/>
        <v>1.4494941235668333</v>
      </c>
      <c r="DM20" s="349">
        <f t="shared" si="1"/>
        <v>1.4407709677756446</v>
      </c>
      <c r="DN20" s="349">
        <f t="shared" si="1"/>
        <v>1.7580277582844805</v>
      </c>
      <c r="DO20" s="349">
        <f t="shared" si="1"/>
        <v>1.8227567968592966</v>
      </c>
      <c r="DP20" s="349">
        <f t="shared" si="1"/>
        <v>1.4349395812035965</v>
      </c>
      <c r="DQ20" s="349">
        <f t="shared" si="1"/>
        <v>1.0972885084049069</v>
      </c>
      <c r="DR20" s="349">
        <f t="shared" si="1"/>
        <v>1.5</v>
      </c>
      <c r="DS20" s="349">
        <f t="shared" si="1"/>
        <v>1.7505017496398974</v>
      </c>
      <c r="DT20" s="349">
        <f t="shared" si="1"/>
        <v>1.9375396740431698</v>
      </c>
      <c r="DU20" s="349">
        <f t="shared" si="1"/>
        <v>2.7082095489708484</v>
      </c>
      <c r="DV20" s="349">
        <f t="shared" si="1"/>
        <v>1.4588834897744667</v>
      </c>
      <c r="DW20" s="349">
        <f t="shared" si="1"/>
        <v>1.7849187773346542</v>
      </c>
      <c r="DX20" s="349">
        <f t="shared" si="1"/>
        <v>1.8574365186791526</v>
      </c>
      <c r="DY20" s="349">
        <f t="shared" si="1"/>
        <v>1.3232976908829668</v>
      </c>
      <c r="DZ20" s="349">
        <f t="shared" si="1"/>
        <v>1.1263936713296492</v>
      </c>
      <c r="EA20" s="349">
        <f t="shared" si="1"/>
        <v>0</v>
      </c>
      <c r="EB20" s="349">
        <f t="shared" si="1"/>
        <v>1.6796760264105852</v>
      </c>
      <c r="EC20" s="349">
        <f t="shared" si="1"/>
        <v>1.9566134602526914</v>
      </c>
      <c r="ED20" s="349">
        <f t="shared" si="1"/>
        <v>2.5703055276582085</v>
      </c>
      <c r="EE20" s="349">
        <f t="shared" si="1"/>
        <v>1.4533044332720342</v>
      </c>
      <c r="EF20" s="349">
        <f t="shared" si="1"/>
        <v>1.778145610351674</v>
      </c>
      <c r="EG20" s="349">
        <f t="shared" si="1"/>
        <v>1.8326794887294269</v>
      </c>
      <c r="EH20" s="349">
        <f t="shared" si="1"/>
        <v>1.4033870830937998</v>
      </c>
      <c r="EI20" s="349">
        <f t="shared" si="1"/>
        <v>1.0995742678637697</v>
      </c>
      <c r="EJ20" s="349">
        <f t="shared" si="1"/>
        <v>1.5</v>
      </c>
      <c r="EK20" s="349">
        <f t="shared" ref="EK20:GV20" si="2">IF(ISERROR(+EK10/EK11),0,(EK10/EK11))</f>
        <v>1.7360708206962734</v>
      </c>
      <c r="EL20" s="349">
        <f t="shared" si="2"/>
        <v>1.9457788097178863</v>
      </c>
      <c r="EM20" s="349">
        <f t="shared" si="2"/>
        <v>2.6552574883471021</v>
      </c>
      <c r="EN20" s="349">
        <f t="shared" si="2"/>
        <v>1.3837068866149804</v>
      </c>
      <c r="EO20" s="349">
        <f t="shared" si="2"/>
        <v>1.6354460919219718</v>
      </c>
      <c r="EP20" s="349">
        <f t="shared" si="2"/>
        <v>1.9359495793101307</v>
      </c>
      <c r="EQ20" s="349">
        <f t="shared" si="2"/>
        <v>1.2876562527783211</v>
      </c>
      <c r="ER20" s="349">
        <f t="shared" si="2"/>
        <v>1.1952956441436562</v>
      </c>
      <c r="ES20" s="349">
        <f t="shared" si="2"/>
        <v>0</v>
      </c>
      <c r="ET20" s="349">
        <f t="shared" si="2"/>
        <v>1.5696159881398193</v>
      </c>
      <c r="EU20" s="349">
        <f t="shared" si="2"/>
        <v>1.924265138479641</v>
      </c>
      <c r="EV20" s="349">
        <f t="shared" si="2"/>
        <v>2.6264219201813943</v>
      </c>
      <c r="EW20" s="349">
        <f t="shared" si="2"/>
        <v>1.362701269464716</v>
      </c>
      <c r="EX20" s="349">
        <f t="shared" si="2"/>
        <v>1.7112815099807812</v>
      </c>
      <c r="EY20" s="349">
        <f t="shared" si="2"/>
        <v>1.8841725858015399</v>
      </c>
      <c r="EZ20" s="349">
        <f t="shared" si="2"/>
        <v>1.2766611571302762</v>
      </c>
      <c r="FA20" s="349">
        <f t="shared" si="2"/>
        <v>1.0234030308843276</v>
      </c>
      <c r="FB20" s="349">
        <f t="shared" si="2"/>
        <v>1.2545478600251372</v>
      </c>
      <c r="FC20" s="349">
        <f t="shared" si="2"/>
        <v>1.6463486940098857</v>
      </c>
      <c r="FD20" s="349">
        <f t="shared" si="2"/>
        <v>1.8396614678420531</v>
      </c>
      <c r="FE20" s="349">
        <f t="shared" si="2"/>
        <v>2.3677989889131728</v>
      </c>
      <c r="FF20" s="349">
        <f t="shared" si="2"/>
        <v>1.1881540000165003</v>
      </c>
      <c r="FG20" s="349">
        <f t="shared" si="2"/>
        <v>1.6507053121362296</v>
      </c>
      <c r="FH20" s="349">
        <f t="shared" si="2"/>
        <v>1.6477532750717665</v>
      </c>
      <c r="FI20" s="349">
        <f t="shared" si="2"/>
        <v>1.192437056375623</v>
      </c>
      <c r="FJ20" s="349">
        <f t="shared" si="2"/>
        <v>1.4769152004301356</v>
      </c>
      <c r="FK20" s="349">
        <f t="shared" si="2"/>
        <v>0.94439465804026146</v>
      </c>
      <c r="FL20" s="349">
        <f t="shared" si="2"/>
        <v>1.0489127377858773</v>
      </c>
      <c r="FM20" s="349">
        <f t="shared" si="2"/>
        <v>1.8705785786011666</v>
      </c>
      <c r="FN20" s="349">
        <f t="shared" si="2"/>
        <v>2.1745898022224899</v>
      </c>
      <c r="FO20" s="349">
        <f t="shared" si="2"/>
        <v>1.5388136585526475</v>
      </c>
      <c r="FP20" s="349">
        <f t="shared" si="2"/>
        <v>1.6554094911935195</v>
      </c>
      <c r="FQ20" s="349">
        <f t="shared" si="2"/>
        <v>2.0289447054933825</v>
      </c>
      <c r="FR20" s="349">
        <f t="shared" si="2"/>
        <v>1.28511631352793</v>
      </c>
      <c r="FS20" s="349">
        <f t="shared" si="2"/>
        <v>1.1364650539641017</v>
      </c>
      <c r="FT20" s="349">
        <f t="shared" si="2"/>
        <v>0</v>
      </c>
      <c r="FU20" s="349">
        <f t="shared" si="2"/>
        <v>1.7083656900811861</v>
      </c>
      <c r="FV20" s="349">
        <f t="shared" si="2"/>
        <v>1.6715542521994136</v>
      </c>
      <c r="FW20" s="349">
        <f t="shared" si="2"/>
        <v>1.6963770439243346</v>
      </c>
      <c r="FX20" s="349">
        <f t="shared" si="2"/>
        <v>1.4551418591212051</v>
      </c>
      <c r="FY20" s="349">
        <f t="shared" si="2"/>
        <v>1.7676901285000157</v>
      </c>
      <c r="FZ20" s="349">
        <f t="shared" si="2"/>
        <v>1.7245527699063359</v>
      </c>
      <c r="GA20" s="349">
        <f t="shared" si="2"/>
        <v>1.4320975277414587</v>
      </c>
      <c r="GB20" s="349">
        <f t="shared" si="2"/>
        <v>1.2481158930183989</v>
      </c>
      <c r="GC20" s="349">
        <f t="shared" si="2"/>
        <v>0</v>
      </c>
      <c r="GD20" s="349">
        <f t="shared" si="2"/>
        <v>1.6289513843470678</v>
      </c>
      <c r="GE20" s="349">
        <f t="shared" si="2"/>
        <v>1.901652903982328</v>
      </c>
      <c r="GF20" s="349">
        <f t="shared" si="2"/>
        <v>2.846281351822384</v>
      </c>
      <c r="GG20" s="349">
        <f t="shared" si="2"/>
        <v>1.0548387018787433</v>
      </c>
      <c r="GH20" s="349">
        <f t="shared" si="2"/>
        <v>1.6424616750672483</v>
      </c>
      <c r="GI20" s="349">
        <f t="shared" si="2"/>
        <v>0.88071588366890385</v>
      </c>
      <c r="GJ20" s="349">
        <f t="shared" si="2"/>
        <v>1.2153667549162572</v>
      </c>
      <c r="GK20" s="349">
        <f t="shared" si="2"/>
        <v>0.9694103550195422</v>
      </c>
      <c r="GL20" s="349">
        <f t="shared" si="2"/>
        <v>1.1166687511671776</v>
      </c>
      <c r="GM20" s="349">
        <f t="shared" si="2"/>
        <v>0</v>
      </c>
      <c r="GN20" s="349">
        <f t="shared" si="2"/>
        <v>0</v>
      </c>
      <c r="GO20" s="349">
        <f t="shared" si="2"/>
        <v>0</v>
      </c>
      <c r="GP20" s="349">
        <f t="shared" si="2"/>
        <v>1.4700099633372679</v>
      </c>
      <c r="GQ20" s="349">
        <f t="shared" si="2"/>
        <v>1.4410867757138897</v>
      </c>
      <c r="GR20" s="349">
        <f t="shared" si="2"/>
        <v>2.186413042255992</v>
      </c>
      <c r="GS20" s="349">
        <f t="shared" si="2"/>
        <v>0.64332629331352842</v>
      </c>
      <c r="GT20" s="349">
        <f t="shared" si="2"/>
        <v>0</v>
      </c>
      <c r="GU20" s="349">
        <f t="shared" si="2"/>
        <v>0</v>
      </c>
      <c r="GV20" s="349">
        <f t="shared" si="2"/>
        <v>0</v>
      </c>
      <c r="GW20" s="349">
        <f t="shared" ref="GW20:HH20" si="3">IF(ISERROR(+GW10/GW11),0,(GW10/GW11))</f>
        <v>2.0018127764484084</v>
      </c>
      <c r="GX20" s="349">
        <f t="shared" si="3"/>
        <v>0</v>
      </c>
      <c r="GY20" s="349">
        <f t="shared" si="3"/>
        <v>1.6639509080335728</v>
      </c>
      <c r="GZ20" s="349">
        <f t="shared" si="3"/>
        <v>1.7394434366661218</v>
      </c>
      <c r="HA20" s="349">
        <f t="shared" si="3"/>
        <v>1.9312592436087048</v>
      </c>
      <c r="HB20" s="349">
        <f t="shared" si="3"/>
        <v>1.3788918912737336</v>
      </c>
      <c r="HC20" s="349">
        <f t="shared" si="3"/>
        <v>1.4367119589232979</v>
      </c>
      <c r="HD20" s="349">
        <f t="shared" si="3"/>
        <v>1.4978647157557774</v>
      </c>
      <c r="HE20" s="349">
        <f t="shared" si="3"/>
        <v>2.0761805282934214</v>
      </c>
      <c r="HF20" s="349">
        <f t="shared" si="3"/>
        <v>2.0656458835642493</v>
      </c>
      <c r="HG20" s="349">
        <f t="shared" si="3"/>
        <v>2.3443084730343666</v>
      </c>
      <c r="HH20" s="349">
        <f t="shared" si="3"/>
        <v>4.4225294522273453</v>
      </c>
    </row>
    <row r="22" spans="1:216" x14ac:dyDescent="0.2">
      <c r="A22" s="263" t="s">
        <v>254</v>
      </c>
      <c r="B22" s="263">
        <f>+'Weighted Households 18+'!B12</f>
        <v>32229508</v>
      </c>
      <c r="C22" s="263">
        <f>+B22</f>
        <v>32229508</v>
      </c>
      <c r="D22" s="263">
        <f t="shared" ref="D22:BO22" si="4">+C22</f>
        <v>32229508</v>
      </c>
      <c r="E22" s="263">
        <f t="shared" si="4"/>
        <v>32229508</v>
      </c>
      <c r="F22" s="263">
        <f t="shared" si="4"/>
        <v>32229508</v>
      </c>
      <c r="G22" s="263">
        <f t="shared" si="4"/>
        <v>32229508</v>
      </c>
      <c r="H22" s="263">
        <f t="shared" si="4"/>
        <v>32229508</v>
      </c>
      <c r="I22" s="263">
        <f t="shared" si="4"/>
        <v>32229508</v>
      </c>
      <c r="J22" s="263">
        <f t="shared" si="4"/>
        <v>32229508</v>
      </c>
      <c r="K22" s="263">
        <f t="shared" si="4"/>
        <v>32229508</v>
      </c>
      <c r="L22" s="263">
        <f t="shared" si="4"/>
        <v>32229508</v>
      </c>
      <c r="M22" s="263">
        <f t="shared" si="4"/>
        <v>32229508</v>
      </c>
      <c r="N22" s="263">
        <f t="shared" si="4"/>
        <v>32229508</v>
      </c>
      <c r="O22" s="263">
        <f t="shared" si="4"/>
        <v>32229508</v>
      </c>
      <c r="P22" s="263">
        <f t="shared" si="4"/>
        <v>32229508</v>
      </c>
      <c r="Q22" s="263">
        <f t="shared" si="4"/>
        <v>32229508</v>
      </c>
      <c r="R22" s="263">
        <f t="shared" si="4"/>
        <v>32229508</v>
      </c>
      <c r="S22" s="263">
        <f t="shared" si="4"/>
        <v>32229508</v>
      </c>
      <c r="T22" s="263">
        <f t="shared" si="4"/>
        <v>32229508</v>
      </c>
      <c r="U22" s="263">
        <f t="shared" si="4"/>
        <v>32229508</v>
      </c>
      <c r="V22" s="263">
        <f t="shared" si="4"/>
        <v>32229508</v>
      </c>
      <c r="W22" s="263">
        <f t="shared" si="4"/>
        <v>32229508</v>
      </c>
      <c r="X22" s="263">
        <f t="shared" si="4"/>
        <v>32229508</v>
      </c>
      <c r="Y22" s="263">
        <f t="shared" si="4"/>
        <v>32229508</v>
      </c>
      <c r="Z22" s="263">
        <f t="shared" si="4"/>
        <v>32229508</v>
      </c>
      <c r="AA22" s="263">
        <f t="shared" si="4"/>
        <v>32229508</v>
      </c>
      <c r="AB22" s="263">
        <f t="shared" si="4"/>
        <v>32229508</v>
      </c>
      <c r="AC22" s="263">
        <f t="shared" si="4"/>
        <v>32229508</v>
      </c>
      <c r="AD22" s="263">
        <f t="shared" si="4"/>
        <v>32229508</v>
      </c>
      <c r="AE22" s="263">
        <f t="shared" si="4"/>
        <v>32229508</v>
      </c>
      <c r="AF22" s="263">
        <f t="shared" si="4"/>
        <v>32229508</v>
      </c>
      <c r="AG22" s="263">
        <f t="shared" si="4"/>
        <v>32229508</v>
      </c>
      <c r="AH22" s="263">
        <f t="shared" si="4"/>
        <v>32229508</v>
      </c>
      <c r="AI22" s="263">
        <f t="shared" si="4"/>
        <v>32229508</v>
      </c>
      <c r="AJ22" s="263">
        <f t="shared" si="4"/>
        <v>32229508</v>
      </c>
      <c r="AK22" s="263">
        <f t="shared" si="4"/>
        <v>32229508</v>
      </c>
      <c r="AL22" s="263">
        <f t="shared" si="4"/>
        <v>32229508</v>
      </c>
      <c r="AM22" s="263">
        <f t="shared" si="4"/>
        <v>32229508</v>
      </c>
      <c r="AN22" s="263">
        <f t="shared" si="4"/>
        <v>32229508</v>
      </c>
      <c r="AO22" s="263">
        <f t="shared" si="4"/>
        <v>32229508</v>
      </c>
      <c r="AP22" s="263">
        <f t="shared" si="4"/>
        <v>32229508</v>
      </c>
      <c r="AQ22" s="263">
        <f t="shared" si="4"/>
        <v>32229508</v>
      </c>
      <c r="AR22" s="263">
        <f t="shared" si="4"/>
        <v>32229508</v>
      </c>
      <c r="AS22" s="263">
        <f t="shared" si="4"/>
        <v>32229508</v>
      </c>
      <c r="AT22" s="263">
        <f t="shared" si="4"/>
        <v>32229508</v>
      </c>
      <c r="AU22" s="263">
        <f t="shared" si="4"/>
        <v>32229508</v>
      </c>
      <c r="AV22" s="263">
        <f t="shared" si="4"/>
        <v>32229508</v>
      </c>
      <c r="AW22" s="263">
        <f t="shared" si="4"/>
        <v>32229508</v>
      </c>
      <c r="AX22" s="263">
        <f t="shared" si="4"/>
        <v>32229508</v>
      </c>
      <c r="AY22" s="263">
        <f t="shared" si="4"/>
        <v>32229508</v>
      </c>
      <c r="AZ22" s="263">
        <f t="shared" si="4"/>
        <v>32229508</v>
      </c>
      <c r="BA22" s="263">
        <f t="shared" si="4"/>
        <v>32229508</v>
      </c>
      <c r="BB22" s="263">
        <f t="shared" si="4"/>
        <v>32229508</v>
      </c>
      <c r="BC22" s="263">
        <f t="shared" si="4"/>
        <v>32229508</v>
      </c>
      <c r="BD22" s="263">
        <f t="shared" si="4"/>
        <v>32229508</v>
      </c>
      <c r="BE22" s="263">
        <f t="shared" si="4"/>
        <v>32229508</v>
      </c>
      <c r="BF22" s="263">
        <f t="shared" si="4"/>
        <v>32229508</v>
      </c>
      <c r="BG22" s="263">
        <f t="shared" si="4"/>
        <v>32229508</v>
      </c>
      <c r="BH22" s="263">
        <f t="shared" si="4"/>
        <v>32229508</v>
      </c>
      <c r="BI22" s="263">
        <f t="shared" si="4"/>
        <v>32229508</v>
      </c>
      <c r="BJ22" s="263">
        <f t="shared" si="4"/>
        <v>32229508</v>
      </c>
      <c r="BK22" s="263">
        <f t="shared" si="4"/>
        <v>32229508</v>
      </c>
      <c r="BL22" s="263">
        <f t="shared" si="4"/>
        <v>32229508</v>
      </c>
      <c r="BM22" s="263">
        <f t="shared" si="4"/>
        <v>32229508</v>
      </c>
      <c r="BN22" s="263">
        <f t="shared" si="4"/>
        <v>32229508</v>
      </c>
      <c r="BO22" s="263">
        <f t="shared" si="4"/>
        <v>32229508</v>
      </c>
      <c r="BP22" s="263">
        <f t="shared" ref="BP22:EA22" si="5">+BO22</f>
        <v>32229508</v>
      </c>
      <c r="BQ22" s="263">
        <f t="shared" si="5"/>
        <v>32229508</v>
      </c>
      <c r="BR22" s="263">
        <f t="shared" si="5"/>
        <v>32229508</v>
      </c>
      <c r="BS22" s="263">
        <f t="shared" si="5"/>
        <v>32229508</v>
      </c>
      <c r="BT22" s="263">
        <f t="shared" si="5"/>
        <v>32229508</v>
      </c>
      <c r="BU22" s="263">
        <f t="shared" si="5"/>
        <v>32229508</v>
      </c>
      <c r="BV22" s="263">
        <f t="shared" si="5"/>
        <v>32229508</v>
      </c>
      <c r="BW22" s="263">
        <f t="shared" si="5"/>
        <v>32229508</v>
      </c>
      <c r="BX22" s="263">
        <f t="shared" si="5"/>
        <v>32229508</v>
      </c>
      <c r="BY22" s="263">
        <f t="shared" si="5"/>
        <v>32229508</v>
      </c>
      <c r="BZ22" s="263">
        <f t="shared" si="5"/>
        <v>32229508</v>
      </c>
      <c r="CA22" s="263">
        <f t="shared" si="5"/>
        <v>32229508</v>
      </c>
      <c r="CB22" s="263">
        <f t="shared" si="5"/>
        <v>32229508</v>
      </c>
      <c r="CC22" s="263">
        <f t="shared" si="5"/>
        <v>32229508</v>
      </c>
      <c r="CD22" s="263">
        <f t="shared" si="5"/>
        <v>32229508</v>
      </c>
      <c r="CE22" s="263">
        <f t="shared" si="5"/>
        <v>32229508</v>
      </c>
      <c r="CF22" s="263">
        <f t="shared" si="5"/>
        <v>32229508</v>
      </c>
      <c r="CG22" s="263">
        <f t="shared" si="5"/>
        <v>32229508</v>
      </c>
      <c r="CH22" s="263">
        <f t="shared" si="5"/>
        <v>32229508</v>
      </c>
      <c r="CI22" s="263">
        <f t="shared" si="5"/>
        <v>32229508</v>
      </c>
      <c r="CJ22" s="263">
        <f t="shared" si="5"/>
        <v>32229508</v>
      </c>
      <c r="CK22" s="263">
        <f t="shared" si="5"/>
        <v>32229508</v>
      </c>
      <c r="CL22" s="263">
        <f t="shared" si="5"/>
        <v>32229508</v>
      </c>
      <c r="CM22" s="263">
        <f t="shared" si="5"/>
        <v>32229508</v>
      </c>
      <c r="CN22" s="263">
        <f t="shared" si="5"/>
        <v>32229508</v>
      </c>
      <c r="CO22" s="263">
        <f t="shared" si="5"/>
        <v>32229508</v>
      </c>
      <c r="CP22" s="263">
        <f t="shared" si="5"/>
        <v>32229508</v>
      </c>
      <c r="CQ22" s="263">
        <f t="shared" si="5"/>
        <v>32229508</v>
      </c>
      <c r="CR22" s="263">
        <f t="shared" si="5"/>
        <v>32229508</v>
      </c>
      <c r="CS22" s="263">
        <f t="shared" si="5"/>
        <v>32229508</v>
      </c>
      <c r="CT22" s="263">
        <f t="shared" si="5"/>
        <v>32229508</v>
      </c>
      <c r="CU22" s="263">
        <f t="shared" si="5"/>
        <v>32229508</v>
      </c>
      <c r="CV22" s="263">
        <f t="shared" si="5"/>
        <v>32229508</v>
      </c>
      <c r="CW22" s="263">
        <f t="shared" si="5"/>
        <v>32229508</v>
      </c>
      <c r="CX22" s="263">
        <f t="shared" si="5"/>
        <v>32229508</v>
      </c>
      <c r="CY22" s="263">
        <f t="shared" si="5"/>
        <v>32229508</v>
      </c>
      <c r="CZ22" s="263">
        <f t="shared" si="5"/>
        <v>32229508</v>
      </c>
      <c r="DA22" s="263">
        <f t="shared" si="5"/>
        <v>32229508</v>
      </c>
      <c r="DB22" s="263">
        <f t="shared" si="5"/>
        <v>32229508</v>
      </c>
      <c r="DC22" s="263">
        <f t="shared" si="5"/>
        <v>32229508</v>
      </c>
      <c r="DD22" s="263">
        <f t="shared" si="5"/>
        <v>32229508</v>
      </c>
      <c r="DE22" s="263">
        <f t="shared" si="5"/>
        <v>32229508</v>
      </c>
      <c r="DF22" s="263">
        <f t="shared" si="5"/>
        <v>32229508</v>
      </c>
      <c r="DG22" s="263">
        <f t="shared" si="5"/>
        <v>32229508</v>
      </c>
      <c r="DH22" s="263">
        <f t="shared" si="5"/>
        <v>32229508</v>
      </c>
      <c r="DI22" s="263">
        <f t="shared" si="5"/>
        <v>32229508</v>
      </c>
      <c r="DJ22" s="263">
        <f t="shared" si="5"/>
        <v>32229508</v>
      </c>
      <c r="DK22" s="263">
        <f t="shared" si="5"/>
        <v>32229508</v>
      </c>
      <c r="DL22" s="263">
        <f t="shared" si="5"/>
        <v>32229508</v>
      </c>
      <c r="DM22" s="263">
        <f t="shared" si="5"/>
        <v>32229508</v>
      </c>
      <c r="DN22" s="263">
        <f t="shared" si="5"/>
        <v>32229508</v>
      </c>
      <c r="DO22" s="263">
        <f t="shared" si="5"/>
        <v>32229508</v>
      </c>
      <c r="DP22" s="263">
        <f t="shared" si="5"/>
        <v>32229508</v>
      </c>
      <c r="DQ22" s="263">
        <f t="shared" si="5"/>
        <v>32229508</v>
      </c>
      <c r="DR22" s="263">
        <f t="shared" si="5"/>
        <v>32229508</v>
      </c>
      <c r="DS22" s="263">
        <f t="shared" si="5"/>
        <v>32229508</v>
      </c>
      <c r="DT22" s="263">
        <f t="shared" si="5"/>
        <v>32229508</v>
      </c>
      <c r="DU22" s="263">
        <f t="shared" si="5"/>
        <v>32229508</v>
      </c>
      <c r="DV22" s="263">
        <f t="shared" si="5"/>
        <v>32229508</v>
      </c>
      <c r="DW22" s="263">
        <f t="shared" si="5"/>
        <v>32229508</v>
      </c>
      <c r="DX22" s="263">
        <f t="shared" si="5"/>
        <v>32229508</v>
      </c>
      <c r="DY22" s="263">
        <f t="shared" si="5"/>
        <v>32229508</v>
      </c>
      <c r="DZ22" s="263">
        <f t="shared" si="5"/>
        <v>32229508</v>
      </c>
      <c r="EA22" s="263">
        <f t="shared" si="5"/>
        <v>32229508</v>
      </c>
      <c r="EB22" s="263">
        <f t="shared" ref="EB22:GM22" si="6">+EA22</f>
        <v>32229508</v>
      </c>
      <c r="EC22" s="263">
        <f t="shared" si="6"/>
        <v>32229508</v>
      </c>
      <c r="ED22" s="263">
        <f t="shared" si="6"/>
        <v>32229508</v>
      </c>
      <c r="EE22" s="263">
        <f t="shared" si="6"/>
        <v>32229508</v>
      </c>
      <c r="EF22" s="263">
        <f t="shared" si="6"/>
        <v>32229508</v>
      </c>
      <c r="EG22" s="263">
        <f t="shared" si="6"/>
        <v>32229508</v>
      </c>
      <c r="EH22" s="263">
        <f t="shared" si="6"/>
        <v>32229508</v>
      </c>
      <c r="EI22" s="263">
        <f t="shared" si="6"/>
        <v>32229508</v>
      </c>
      <c r="EJ22" s="263">
        <f t="shared" si="6"/>
        <v>32229508</v>
      </c>
      <c r="EK22" s="263">
        <f t="shared" si="6"/>
        <v>32229508</v>
      </c>
      <c r="EL22" s="263">
        <f t="shared" si="6"/>
        <v>32229508</v>
      </c>
      <c r="EM22" s="263">
        <f t="shared" si="6"/>
        <v>32229508</v>
      </c>
      <c r="EN22" s="263">
        <f t="shared" si="6"/>
        <v>32229508</v>
      </c>
      <c r="EO22" s="263">
        <f t="shared" si="6"/>
        <v>32229508</v>
      </c>
      <c r="EP22" s="263">
        <f t="shared" si="6"/>
        <v>32229508</v>
      </c>
      <c r="EQ22" s="263">
        <f t="shared" si="6"/>
        <v>32229508</v>
      </c>
      <c r="ER22" s="263">
        <f t="shared" si="6"/>
        <v>32229508</v>
      </c>
      <c r="ES22" s="263">
        <f t="shared" si="6"/>
        <v>32229508</v>
      </c>
      <c r="ET22" s="263">
        <f t="shared" si="6"/>
        <v>32229508</v>
      </c>
      <c r="EU22" s="263">
        <f t="shared" si="6"/>
        <v>32229508</v>
      </c>
      <c r="EV22" s="263">
        <f t="shared" si="6"/>
        <v>32229508</v>
      </c>
      <c r="EW22" s="263">
        <f t="shared" si="6"/>
        <v>32229508</v>
      </c>
      <c r="EX22" s="263">
        <f t="shared" si="6"/>
        <v>32229508</v>
      </c>
      <c r="EY22" s="263">
        <f t="shared" si="6"/>
        <v>32229508</v>
      </c>
      <c r="EZ22" s="263">
        <f t="shared" si="6"/>
        <v>32229508</v>
      </c>
      <c r="FA22" s="263">
        <f t="shared" si="6"/>
        <v>32229508</v>
      </c>
      <c r="FB22" s="263">
        <f t="shared" si="6"/>
        <v>32229508</v>
      </c>
      <c r="FC22" s="263">
        <f t="shared" si="6"/>
        <v>32229508</v>
      </c>
      <c r="FD22" s="263">
        <f t="shared" si="6"/>
        <v>32229508</v>
      </c>
      <c r="FE22" s="263">
        <f t="shared" si="6"/>
        <v>32229508</v>
      </c>
      <c r="FF22" s="263">
        <f t="shared" si="6"/>
        <v>32229508</v>
      </c>
      <c r="FG22" s="263">
        <f t="shared" si="6"/>
        <v>32229508</v>
      </c>
      <c r="FH22" s="263">
        <f t="shared" si="6"/>
        <v>32229508</v>
      </c>
      <c r="FI22" s="263">
        <f t="shared" si="6"/>
        <v>32229508</v>
      </c>
      <c r="FJ22" s="263">
        <f t="shared" si="6"/>
        <v>32229508</v>
      </c>
      <c r="FK22" s="263">
        <f t="shared" si="6"/>
        <v>32229508</v>
      </c>
      <c r="FL22" s="263">
        <f t="shared" si="6"/>
        <v>32229508</v>
      </c>
      <c r="FM22" s="263">
        <f t="shared" si="6"/>
        <v>32229508</v>
      </c>
      <c r="FN22" s="263">
        <f t="shared" si="6"/>
        <v>32229508</v>
      </c>
      <c r="FO22" s="263">
        <f t="shared" si="6"/>
        <v>32229508</v>
      </c>
      <c r="FP22" s="263">
        <f t="shared" si="6"/>
        <v>32229508</v>
      </c>
      <c r="FQ22" s="263">
        <f t="shared" si="6"/>
        <v>32229508</v>
      </c>
      <c r="FR22" s="263">
        <f t="shared" si="6"/>
        <v>32229508</v>
      </c>
      <c r="FS22" s="263">
        <f t="shared" si="6"/>
        <v>32229508</v>
      </c>
      <c r="FT22" s="263">
        <f t="shared" si="6"/>
        <v>32229508</v>
      </c>
      <c r="FU22" s="263">
        <f t="shared" si="6"/>
        <v>32229508</v>
      </c>
      <c r="FV22" s="263">
        <f t="shared" si="6"/>
        <v>32229508</v>
      </c>
      <c r="FW22" s="263">
        <f t="shared" si="6"/>
        <v>32229508</v>
      </c>
      <c r="FX22" s="263">
        <f t="shared" si="6"/>
        <v>32229508</v>
      </c>
      <c r="FY22" s="263">
        <f t="shared" si="6"/>
        <v>32229508</v>
      </c>
      <c r="FZ22" s="263">
        <f t="shared" si="6"/>
        <v>32229508</v>
      </c>
      <c r="GA22" s="263">
        <f t="shared" si="6"/>
        <v>32229508</v>
      </c>
      <c r="GB22" s="263">
        <f t="shared" si="6"/>
        <v>32229508</v>
      </c>
      <c r="GC22" s="263">
        <f t="shared" si="6"/>
        <v>32229508</v>
      </c>
      <c r="GD22" s="263">
        <f t="shared" si="6"/>
        <v>32229508</v>
      </c>
      <c r="GE22" s="263">
        <f t="shared" si="6"/>
        <v>32229508</v>
      </c>
      <c r="GF22" s="263">
        <f t="shared" si="6"/>
        <v>32229508</v>
      </c>
      <c r="GG22" s="263">
        <f t="shared" si="6"/>
        <v>32229508</v>
      </c>
      <c r="GH22" s="263">
        <f t="shared" si="6"/>
        <v>32229508</v>
      </c>
      <c r="GI22" s="263">
        <f t="shared" si="6"/>
        <v>32229508</v>
      </c>
      <c r="GJ22" s="263">
        <f t="shared" si="6"/>
        <v>32229508</v>
      </c>
      <c r="GK22" s="263">
        <f t="shared" si="6"/>
        <v>32229508</v>
      </c>
      <c r="GL22" s="263">
        <f t="shared" si="6"/>
        <v>32229508</v>
      </c>
      <c r="GM22" s="263">
        <f t="shared" si="6"/>
        <v>32229508</v>
      </c>
      <c r="GN22" s="263">
        <f t="shared" ref="GN22:HH22" si="7">+GM22</f>
        <v>32229508</v>
      </c>
      <c r="GO22" s="263">
        <f t="shared" si="7"/>
        <v>32229508</v>
      </c>
      <c r="GP22" s="263">
        <f t="shared" si="7"/>
        <v>32229508</v>
      </c>
      <c r="GQ22" s="263">
        <f t="shared" si="7"/>
        <v>32229508</v>
      </c>
      <c r="GR22" s="263">
        <f t="shared" si="7"/>
        <v>32229508</v>
      </c>
      <c r="GS22" s="263">
        <f t="shared" si="7"/>
        <v>32229508</v>
      </c>
      <c r="GT22" s="263">
        <f t="shared" si="7"/>
        <v>32229508</v>
      </c>
      <c r="GU22" s="263">
        <f t="shared" si="7"/>
        <v>32229508</v>
      </c>
      <c r="GV22" s="263">
        <f t="shared" si="7"/>
        <v>32229508</v>
      </c>
      <c r="GW22" s="263">
        <f t="shared" si="7"/>
        <v>32229508</v>
      </c>
      <c r="GX22" s="263">
        <f t="shared" si="7"/>
        <v>32229508</v>
      </c>
      <c r="GY22" s="263">
        <f t="shared" si="7"/>
        <v>32229508</v>
      </c>
      <c r="GZ22" s="263">
        <f t="shared" si="7"/>
        <v>32229508</v>
      </c>
      <c r="HA22" s="263">
        <f t="shared" si="7"/>
        <v>32229508</v>
      </c>
      <c r="HB22" s="263">
        <f t="shared" si="7"/>
        <v>32229508</v>
      </c>
      <c r="HC22" s="263">
        <f t="shared" si="7"/>
        <v>32229508</v>
      </c>
      <c r="HD22" s="263">
        <f t="shared" si="7"/>
        <v>32229508</v>
      </c>
      <c r="HE22" s="263">
        <f t="shared" si="7"/>
        <v>32229508</v>
      </c>
      <c r="HF22" s="263">
        <f t="shared" si="7"/>
        <v>32229508</v>
      </c>
      <c r="HG22" s="263">
        <f t="shared" si="7"/>
        <v>32229508</v>
      </c>
      <c r="HH22" s="263">
        <f t="shared" si="7"/>
        <v>32229508</v>
      </c>
    </row>
    <row r="26" spans="1:216" ht="15" x14ac:dyDescent="0.25">
      <c r="A26" s="357" t="s">
        <v>468</v>
      </c>
      <c r="B26" s="352"/>
      <c r="C26" s="352"/>
      <c r="D26" s="352"/>
      <c r="E26" s="352"/>
      <c r="F26" s="352"/>
      <c r="G26" s="352"/>
      <c r="H26" s="352"/>
      <c r="I26" s="352"/>
      <c r="J26" s="352"/>
      <c r="K26" s="352"/>
      <c r="L26" s="352"/>
      <c r="M26" s="352"/>
      <c r="N26" s="352"/>
      <c r="O26" s="352"/>
      <c r="P26" s="352"/>
      <c r="Q26" s="352"/>
      <c r="R26" s="352"/>
      <c r="S26" s="352"/>
      <c r="T26" s="352"/>
      <c r="U26" s="352"/>
      <c r="V26" s="352"/>
      <c r="W26" s="352"/>
      <c r="X26" s="352"/>
      <c r="Y26" s="352"/>
      <c r="Z26" s="352"/>
      <c r="AA26" s="352"/>
      <c r="AB26" s="352"/>
      <c r="AC26" s="352"/>
      <c r="AD26" s="352"/>
      <c r="AE26" s="352"/>
      <c r="AF26" s="352"/>
      <c r="AG26" s="352"/>
      <c r="AH26" s="352"/>
      <c r="AI26" s="352"/>
      <c r="AJ26" s="352"/>
      <c r="AK26" s="352"/>
      <c r="AL26" s="352"/>
      <c r="AM26" s="352"/>
      <c r="AN26" s="352"/>
      <c r="AO26" s="352"/>
      <c r="AP26" s="352"/>
      <c r="AQ26" s="352"/>
      <c r="AR26" s="352"/>
      <c r="AS26" s="352"/>
      <c r="AT26" s="352"/>
      <c r="AU26" s="352"/>
      <c r="AV26" s="352"/>
      <c r="AW26" s="352"/>
      <c r="AX26" s="352"/>
      <c r="AY26" s="352"/>
      <c r="AZ26" s="352"/>
      <c r="BA26" s="352"/>
      <c r="BB26" s="352"/>
      <c r="BC26" s="352"/>
      <c r="BD26" s="352"/>
      <c r="BE26" s="352"/>
      <c r="BF26" s="352"/>
      <c r="BG26" s="352"/>
      <c r="BH26" s="352"/>
      <c r="BI26" s="352"/>
      <c r="BJ26" s="352"/>
      <c r="BK26" s="352"/>
      <c r="BL26" s="352"/>
      <c r="BM26" s="352"/>
      <c r="BN26" s="352"/>
      <c r="BO26" s="352"/>
      <c r="BP26" s="352"/>
      <c r="BQ26" s="352"/>
      <c r="BR26" s="352"/>
      <c r="BS26" s="352"/>
      <c r="BT26" s="352"/>
      <c r="BU26" s="352"/>
      <c r="BV26" s="352"/>
      <c r="BW26" s="352"/>
      <c r="BX26" s="352"/>
      <c r="BY26" s="352"/>
      <c r="BZ26" s="352"/>
      <c r="CA26" s="352"/>
      <c r="CB26" s="352"/>
      <c r="CC26" s="352"/>
      <c r="CD26" s="352"/>
      <c r="CE26" s="352"/>
      <c r="CF26" s="352"/>
      <c r="CG26" s="352"/>
      <c r="CH26" s="352"/>
      <c r="CI26" s="352"/>
      <c r="CJ26" s="352"/>
      <c r="CK26" s="352"/>
      <c r="CL26" s="352"/>
      <c r="CM26" s="352"/>
      <c r="CN26" s="352"/>
      <c r="CO26" s="352"/>
      <c r="CP26" s="352"/>
      <c r="CQ26" s="352"/>
      <c r="CR26" s="352"/>
      <c r="CS26" s="352"/>
      <c r="CT26" s="352"/>
      <c r="CU26" s="352"/>
      <c r="CV26" s="352"/>
      <c r="CW26" s="352"/>
      <c r="CX26" s="352"/>
      <c r="CY26" s="352"/>
      <c r="CZ26" s="352"/>
      <c r="DA26" s="352"/>
      <c r="DB26" s="352"/>
      <c r="DC26" s="352"/>
      <c r="DD26" s="352"/>
      <c r="DE26" s="352"/>
      <c r="DF26" s="352"/>
      <c r="DG26" s="352"/>
      <c r="DH26" s="352"/>
      <c r="DI26" s="352"/>
      <c r="DJ26" s="352"/>
      <c r="DK26" s="352"/>
      <c r="DL26" s="352"/>
      <c r="DM26" s="352"/>
      <c r="DN26" s="352"/>
      <c r="DO26" s="352"/>
      <c r="DP26" s="352"/>
      <c r="DQ26" s="352"/>
      <c r="DR26" s="352"/>
      <c r="DS26" s="352"/>
      <c r="DT26" s="352"/>
      <c r="DU26" s="352"/>
      <c r="DV26" s="352"/>
      <c r="DW26" s="352"/>
      <c r="DX26" s="352"/>
      <c r="DY26" s="352"/>
      <c r="DZ26" s="352"/>
      <c r="EA26" s="352"/>
      <c r="EB26" s="352"/>
      <c r="EC26" s="352"/>
      <c r="ED26" s="352"/>
      <c r="EE26" s="352"/>
      <c r="EF26" s="352"/>
      <c r="EG26" s="352"/>
      <c r="EH26" s="352"/>
      <c r="EI26" s="352"/>
      <c r="EJ26" s="352"/>
      <c r="EK26" s="352"/>
      <c r="EL26" s="352"/>
      <c r="EM26" s="352"/>
      <c r="EN26" s="352"/>
      <c r="EO26" s="352"/>
      <c r="EP26" s="352"/>
      <c r="EQ26" s="352"/>
      <c r="ER26" s="352"/>
      <c r="ES26" s="352"/>
      <c r="ET26" s="352"/>
      <c r="EU26" s="352"/>
      <c r="EV26" s="352"/>
      <c r="EW26" s="352"/>
      <c r="EX26" s="352"/>
      <c r="EY26" s="352"/>
      <c r="EZ26" s="352"/>
      <c r="FA26" s="352"/>
      <c r="FB26" s="352"/>
      <c r="FC26" s="352"/>
      <c r="FD26" s="352"/>
      <c r="FE26" s="352"/>
      <c r="FF26" s="352"/>
      <c r="FG26" s="352"/>
      <c r="FH26" s="352"/>
      <c r="FI26" s="352"/>
      <c r="FJ26" s="352"/>
      <c r="FK26" s="352"/>
      <c r="FL26" s="352"/>
      <c r="FM26" s="352"/>
      <c r="FN26" s="352"/>
      <c r="FO26" s="352"/>
      <c r="FP26" s="352"/>
      <c r="FQ26" s="352"/>
      <c r="FR26" s="352"/>
      <c r="FS26" s="352"/>
      <c r="FT26" s="352"/>
      <c r="FU26" s="352"/>
      <c r="FV26" s="352"/>
      <c r="FW26" s="352"/>
      <c r="FX26" s="352"/>
      <c r="FY26" s="352"/>
      <c r="FZ26" s="352"/>
      <c r="GA26" s="352"/>
      <c r="GB26" s="352"/>
      <c r="GC26" s="352"/>
      <c r="GD26" s="352"/>
      <c r="GE26" s="352"/>
      <c r="GF26" s="352"/>
      <c r="GG26" s="352"/>
      <c r="GH26" s="352"/>
      <c r="GI26" s="352"/>
      <c r="GJ26" s="352"/>
      <c r="GK26" s="352"/>
      <c r="GL26" s="352"/>
      <c r="GM26" s="352"/>
      <c r="GN26" s="352"/>
      <c r="GO26" s="352"/>
      <c r="GP26" s="352"/>
      <c r="GQ26" s="352"/>
      <c r="GR26" s="352"/>
      <c r="GS26" s="352"/>
      <c r="GT26" s="352"/>
      <c r="GU26" s="352"/>
      <c r="GV26" s="352"/>
      <c r="GW26" s="352"/>
      <c r="GX26" s="352"/>
      <c r="GY26" s="352"/>
      <c r="GZ26" s="352"/>
      <c r="HA26" s="352"/>
      <c r="HB26" s="352"/>
      <c r="HC26" s="352"/>
      <c r="HD26" s="352"/>
      <c r="HE26" s="352"/>
      <c r="HF26" s="352"/>
      <c r="HG26" s="352"/>
      <c r="HH26" s="352"/>
    </row>
    <row r="27" spans="1:216" s="268" customFormat="1" ht="15" x14ac:dyDescent="0.25">
      <c r="A27" s="352" t="s">
        <v>462</v>
      </c>
      <c r="B27" s="352"/>
      <c r="C27" s="352"/>
      <c r="D27" s="352"/>
      <c r="E27" s="352"/>
      <c r="F27" s="352"/>
      <c r="G27" s="352"/>
      <c r="H27" s="352"/>
      <c r="I27" s="352"/>
      <c r="J27" s="352"/>
      <c r="K27" s="352"/>
      <c r="L27" s="352"/>
      <c r="M27" s="352"/>
      <c r="N27" s="352"/>
      <c r="O27" s="352"/>
      <c r="P27" s="352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2"/>
      <c r="AD27" s="352"/>
      <c r="AE27" s="352"/>
      <c r="AF27" s="352"/>
      <c r="AG27" s="352"/>
      <c r="AH27" s="352"/>
      <c r="AI27" s="352"/>
      <c r="AJ27" s="352"/>
      <c r="AK27" s="352"/>
      <c r="AL27" s="352"/>
      <c r="AM27" s="352"/>
      <c r="AN27" s="352"/>
      <c r="AO27" s="352"/>
      <c r="AP27" s="352"/>
      <c r="AQ27" s="352"/>
      <c r="AR27" s="352"/>
      <c r="AS27" s="352"/>
      <c r="AT27" s="352"/>
      <c r="AU27" s="352"/>
      <c r="AV27" s="352"/>
      <c r="AW27" s="352"/>
      <c r="AX27" s="352"/>
      <c r="AY27" s="352"/>
      <c r="AZ27" s="352"/>
      <c r="BA27" s="352"/>
      <c r="BB27" s="352"/>
      <c r="BC27" s="352"/>
      <c r="BD27" s="352"/>
      <c r="BE27" s="352"/>
      <c r="BF27" s="352"/>
      <c r="BG27" s="352"/>
      <c r="BH27" s="352"/>
      <c r="BI27" s="352"/>
      <c r="BJ27" s="352"/>
      <c r="BK27" s="352"/>
      <c r="BL27" s="352"/>
      <c r="BM27" s="352"/>
      <c r="BN27" s="352"/>
      <c r="BO27" s="352"/>
      <c r="BP27" s="352"/>
      <c r="BQ27" s="352"/>
      <c r="BR27" s="352"/>
      <c r="BS27" s="352"/>
      <c r="BT27" s="352"/>
      <c r="BU27" s="352"/>
      <c r="BV27" s="352"/>
      <c r="BW27" s="352"/>
      <c r="BX27" s="352"/>
      <c r="BY27" s="352"/>
      <c r="BZ27" s="352"/>
      <c r="CA27" s="352"/>
      <c r="CB27" s="352"/>
      <c r="CC27" s="352"/>
      <c r="CD27" s="352"/>
      <c r="CE27" s="352"/>
      <c r="CF27" s="352"/>
      <c r="CG27" s="352"/>
      <c r="CH27" s="352"/>
      <c r="CI27" s="352"/>
      <c r="CJ27" s="352"/>
      <c r="CK27" s="352"/>
      <c r="CL27" s="352"/>
      <c r="CM27" s="352"/>
      <c r="CN27" s="352"/>
      <c r="CO27" s="352"/>
      <c r="CP27" s="352"/>
      <c r="CQ27" s="352"/>
      <c r="CR27" s="352"/>
      <c r="CS27" s="352"/>
      <c r="CT27" s="352"/>
      <c r="CU27" s="352"/>
      <c r="CV27" s="352"/>
      <c r="CW27" s="352"/>
      <c r="CX27" s="352"/>
      <c r="CY27" s="352"/>
      <c r="CZ27" s="352"/>
      <c r="DA27" s="352"/>
      <c r="DB27" s="352"/>
      <c r="DC27" s="352"/>
      <c r="DD27" s="352"/>
      <c r="DE27" s="352"/>
      <c r="DF27" s="352"/>
      <c r="DG27" s="352"/>
      <c r="DH27" s="352"/>
      <c r="DI27" s="352"/>
      <c r="DJ27" s="352"/>
      <c r="DK27" s="352"/>
      <c r="DL27" s="352"/>
      <c r="DM27" s="352"/>
      <c r="DN27" s="352"/>
      <c r="DO27" s="352"/>
      <c r="DP27" s="352"/>
      <c r="DQ27" s="352"/>
      <c r="DR27" s="352"/>
      <c r="DS27" s="352"/>
      <c r="DT27" s="352"/>
      <c r="DU27" s="352"/>
      <c r="DV27" s="352"/>
      <c r="DW27" s="352"/>
      <c r="DX27" s="352"/>
      <c r="DY27" s="352"/>
      <c r="DZ27" s="352"/>
      <c r="EA27" s="352"/>
      <c r="EB27" s="352"/>
      <c r="EC27" s="352"/>
      <c r="ED27" s="352"/>
      <c r="EE27" s="352"/>
      <c r="EF27" s="352"/>
      <c r="EG27" s="352"/>
      <c r="EH27" s="352"/>
      <c r="EI27" s="352"/>
      <c r="EJ27" s="352"/>
      <c r="EK27" s="352"/>
      <c r="EL27" s="352"/>
      <c r="EM27" s="352"/>
      <c r="EN27" s="352"/>
      <c r="EO27" s="352"/>
      <c r="EP27" s="352"/>
      <c r="EQ27" s="352"/>
      <c r="ER27" s="352"/>
      <c r="ES27" s="352"/>
      <c r="ET27" s="352"/>
      <c r="EU27" s="352"/>
      <c r="EV27" s="352"/>
      <c r="EW27" s="352"/>
      <c r="EX27" s="352"/>
      <c r="EY27" s="352"/>
      <c r="EZ27" s="352"/>
      <c r="FA27" s="352"/>
      <c r="FB27" s="352"/>
      <c r="FC27" s="352"/>
      <c r="FD27" s="352"/>
      <c r="FE27" s="352"/>
      <c r="FF27" s="352"/>
      <c r="FG27" s="352"/>
      <c r="FH27" s="352"/>
      <c r="FI27" s="352"/>
      <c r="FJ27" s="352"/>
      <c r="FK27" s="352"/>
      <c r="FL27" s="352"/>
      <c r="FM27" s="352"/>
      <c r="FN27" s="352"/>
      <c r="FO27" s="352"/>
      <c r="FP27" s="352"/>
      <c r="FQ27" s="352"/>
      <c r="FR27" s="352"/>
      <c r="FS27" s="352"/>
      <c r="FT27" s="352"/>
      <c r="FU27" s="352"/>
      <c r="FV27" s="352"/>
      <c r="FW27" s="352"/>
      <c r="FX27" s="352"/>
      <c r="FY27" s="352"/>
      <c r="FZ27" s="352"/>
      <c r="GA27" s="352"/>
      <c r="GB27" s="352"/>
      <c r="GC27" s="352"/>
      <c r="GD27" s="352"/>
      <c r="GE27" s="352"/>
      <c r="GF27" s="352"/>
      <c r="GG27" s="352"/>
      <c r="GH27" s="352"/>
      <c r="GI27" s="352"/>
      <c r="GJ27" s="352"/>
      <c r="GK27" s="352"/>
      <c r="GL27" s="352"/>
      <c r="GM27" s="352"/>
      <c r="GN27" s="352"/>
      <c r="GO27" s="352"/>
      <c r="GP27" s="352"/>
      <c r="GQ27" s="352"/>
      <c r="GR27" s="352"/>
      <c r="GS27" s="352"/>
      <c r="GT27" s="352"/>
      <c r="GU27" s="352"/>
      <c r="GV27" s="352"/>
      <c r="GW27" s="352"/>
      <c r="GX27" s="352"/>
      <c r="GY27" s="352"/>
      <c r="GZ27" s="352"/>
      <c r="HA27" s="352"/>
      <c r="HB27" s="352"/>
      <c r="HC27" s="352"/>
      <c r="HD27" s="352"/>
      <c r="HE27" s="352"/>
      <c r="HF27" s="352"/>
      <c r="HG27" s="352"/>
      <c r="HH27" s="352"/>
    </row>
    <row r="28" spans="1:216" ht="15" x14ac:dyDescent="0.25">
      <c r="A28" s="352" t="s">
        <v>463</v>
      </c>
      <c r="B28" s="352" t="s">
        <v>23</v>
      </c>
      <c r="C28" s="352" t="s">
        <v>24</v>
      </c>
      <c r="D28" s="352" t="s">
        <v>25</v>
      </c>
      <c r="E28" s="352" t="s">
        <v>26</v>
      </c>
      <c r="F28" s="352" t="s">
        <v>27</v>
      </c>
      <c r="G28" s="352" t="s">
        <v>28</v>
      </c>
      <c r="H28" s="352" t="s">
        <v>29</v>
      </c>
      <c r="I28" s="352" t="s">
        <v>30</v>
      </c>
      <c r="J28" s="352" t="s">
        <v>31</v>
      </c>
      <c r="K28" s="352" t="s">
        <v>32</v>
      </c>
      <c r="L28" s="352" t="s">
        <v>33</v>
      </c>
      <c r="M28" s="352" t="s">
        <v>34</v>
      </c>
      <c r="N28" s="352" t="s">
        <v>386</v>
      </c>
      <c r="O28" s="352" t="s">
        <v>387</v>
      </c>
      <c r="P28" s="352" t="s">
        <v>388</v>
      </c>
      <c r="Q28" s="352" t="s">
        <v>35</v>
      </c>
      <c r="R28" s="352" t="s">
        <v>36</v>
      </c>
      <c r="S28" s="352" t="s">
        <v>37</v>
      </c>
      <c r="T28" s="352" t="s">
        <v>38</v>
      </c>
      <c r="U28" s="352" t="s">
        <v>39</v>
      </c>
      <c r="V28" s="352" t="s">
        <v>40</v>
      </c>
      <c r="W28" s="352" t="s">
        <v>41</v>
      </c>
      <c r="X28" s="352" t="s">
        <v>42</v>
      </c>
      <c r="Y28" s="352" t="s">
        <v>43</v>
      </c>
      <c r="Z28" s="352" t="s">
        <v>44</v>
      </c>
      <c r="AA28" s="352" t="s">
        <v>45</v>
      </c>
      <c r="AB28" s="352" t="s">
        <v>46</v>
      </c>
      <c r="AC28" s="352" t="s">
        <v>47</v>
      </c>
      <c r="AD28" s="352" t="s">
        <v>48</v>
      </c>
      <c r="AE28" s="352" t="s">
        <v>49</v>
      </c>
      <c r="AF28" s="352" t="s">
        <v>50</v>
      </c>
      <c r="AG28" s="352" t="s">
        <v>51</v>
      </c>
      <c r="AH28" s="352" t="s">
        <v>52</v>
      </c>
      <c r="AI28" s="352" t="s">
        <v>53</v>
      </c>
      <c r="AJ28" s="352" t="s">
        <v>54</v>
      </c>
      <c r="AK28" s="352" t="s">
        <v>55</v>
      </c>
      <c r="AL28" s="352" t="s">
        <v>56</v>
      </c>
      <c r="AM28" s="352" t="s">
        <v>57</v>
      </c>
      <c r="AN28" s="352" t="s">
        <v>58</v>
      </c>
      <c r="AO28" s="352" t="s">
        <v>59</v>
      </c>
      <c r="AP28" s="352" t="s">
        <v>60</v>
      </c>
      <c r="AQ28" s="352" t="s">
        <v>61</v>
      </c>
      <c r="AR28" s="352" t="s">
        <v>62</v>
      </c>
      <c r="AS28" s="352" t="s">
        <v>63</v>
      </c>
      <c r="AT28" s="352" t="s">
        <v>64</v>
      </c>
      <c r="AU28" s="352" t="s">
        <v>65</v>
      </c>
      <c r="AV28" s="352" t="s">
        <v>66</v>
      </c>
      <c r="AW28" s="352" t="s">
        <v>67</v>
      </c>
      <c r="AX28" s="352" t="s">
        <v>68</v>
      </c>
      <c r="AY28" s="352" t="s">
        <v>69</v>
      </c>
      <c r="AZ28" s="352" t="s">
        <v>389</v>
      </c>
      <c r="BA28" s="352" t="s">
        <v>390</v>
      </c>
      <c r="BB28" s="352" t="s">
        <v>391</v>
      </c>
      <c r="BC28" s="352" t="s">
        <v>392</v>
      </c>
      <c r="BD28" s="352" t="s">
        <v>393</v>
      </c>
      <c r="BE28" s="352" t="s">
        <v>394</v>
      </c>
      <c r="BF28" s="352" t="s">
        <v>395</v>
      </c>
      <c r="BG28" s="352" t="s">
        <v>396</v>
      </c>
      <c r="BH28" s="352" t="s">
        <v>397</v>
      </c>
      <c r="BI28" s="352" t="s">
        <v>398</v>
      </c>
      <c r="BJ28" s="352" t="s">
        <v>399</v>
      </c>
      <c r="BK28" s="352" t="s">
        <v>400</v>
      </c>
      <c r="BL28" s="352" t="s">
        <v>401</v>
      </c>
      <c r="BM28" s="352" t="s">
        <v>402</v>
      </c>
      <c r="BN28" s="352" t="s">
        <v>70</v>
      </c>
      <c r="BO28" s="352" t="s">
        <v>71</v>
      </c>
      <c r="BP28" s="352" t="s">
        <v>72</v>
      </c>
      <c r="BQ28" s="352" t="s">
        <v>73</v>
      </c>
      <c r="BR28" s="352" t="s">
        <v>74</v>
      </c>
      <c r="BS28" s="352" t="s">
        <v>75</v>
      </c>
      <c r="BT28" s="352" t="s">
        <v>76</v>
      </c>
      <c r="BU28" s="352" t="s">
        <v>77</v>
      </c>
      <c r="BV28" s="352" t="s">
        <v>78</v>
      </c>
      <c r="BW28" s="352" t="s">
        <v>79</v>
      </c>
      <c r="BX28" s="352" t="s">
        <v>80</v>
      </c>
      <c r="BY28" s="352" t="s">
        <v>81</v>
      </c>
      <c r="BZ28" s="352" t="s">
        <v>82</v>
      </c>
      <c r="CA28" s="352" t="s">
        <v>83</v>
      </c>
      <c r="CB28" s="352" t="s">
        <v>84</v>
      </c>
      <c r="CC28" s="352" t="s">
        <v>85</v>
      </c>
      <c r="CD28" s="352" t="s">
        <v>86</v>
      </c>
      <c r="CE28" s="352" t="s">
        <v>87</v>
      </c>
      <c r="CF28" s="352" t="s">
        <v>88</v>
      </c>
      <c r="CG28" s="352" t="s">
        <v>89</v>
      </c>
      <c r="CH28" s="352" t="s">
        <v>90</v>
      </c>
      <c r="CI28" s="352" t="s">
        <v>91</v>
      </c>
      <c r="CJ28" s="352" t="s">
        <v>92</v>
      </c>
      <c r="CK28" s="352" t="s">
        <v>93</v>
      </c>
      <c r="CL28" s="352" t="s">
        <v>94</v>
      </c>
      <c r="CM28" s="352" t="s">
        <v>95</v>
      </c>
      <c r="CN28" s="352" t="s">
        <v>96</v>
      </c>
      <c r="CO28" s="352" t="s">
        <v>97</v>
      </c>
      <c r="CP28" s="352" t="s">
        <v>98</v>
      </c>
      <c r="CQ28" s="352" t="s">
        <v>99</v>
      </c>
      <c r="CR28" s="352" t="s">
        <v>100</v>
      </c>
      <c r="CS28" s="352" t="s">
        <v>101</v>
      </c>
      <c r="CT28" s="352" t="s">
        <v>102</v>
      </c>
      <c r="CU28" s="352" t="s">
        <v>103</v>
      </c>
      <c r="CV28" s="352" t="s">
        <v>104</v>
      </c>
      <c r="CW28" s="352" t="s">
        <v>105</v>
      </c>
      <c r="CX28" s="352" t="s">
        <v>106</v>
      </c>
      <c r="CY28" s="352" t="s">
        <v>107</v>
      </c>
      <c r="CZ28" s="352" t="s">
        <v>108</v>
      </c>
      <c r="DA28" s="352" t="s">
        <v>109</v>
      </c>
      <c r="DB28" s="352" t="s">
        <v>110</v>
      </c>
      <c r="DC28" s="352" t="s">
        <v>111</v>
      </c>
      <c r="DD28" s="352" t="s">
        <v>112</v>
      </c>
      <c r="DE28" s="352" t="s">
        <v>113</v>
      </c>
      <c r="DF28" s="352" t="s">
        <v>114</v>
      </c>
      <c r="DG28" s="352" t="s">
        <v>115</v>
      </c>
      <c r="DH28" s="352" t="s">
        <v>116</v>
      </c>
      <c r="DI28" s="352" t="s">
        <v>117</v>
      </c>
      <c r="DJ28" s="352" t="s">
        <v>118</v>
      </c>
      <c r="DK28" s="352" t="s">
        <v>119</v>
      </c>
      <c r="DL28" s="352" t="s">
        <v>120</v>
      </c>
      <c r="DM28" s="352" t="s">
        <v>121</v>
      </c>
      <c r="DN28" s="352" t="s">
        <v>122</v>
      </c>
      <c r="DO28" s="352" t="s">
        <v>123</v>
      </c>
      <c r="DP28" s="352" t="s">
        <v>124</v>
      </c>
      <c r="DQ28" s="352" t="s">
        <v>125</v>
      </c>
      <c r="DR28" s="352" t="s">
        <v>126</v>
      </c>
      <c r="DS28" s="352" t="s">
        <v>127</v>
      </c>
      <c r="DT28" s="352" t="s">
        <v>128</v>
      </c>
      <c r="DU28" s="352" t="s">
        <v>129</v>
      </c>
      <c r="DV28" s="352" t="s">
        <v>130</v>
      </c>
      <c r="DW28" s="352" t="s">
        <v>131</v>
      </c>
      <c r="DX28" s="352" t="s">
        <v>132</v>
      </c>
      <c r="DY28" s="352" t="s">
        <v>133</v>
      </c>
      <c r="DZ28" s="352" t="s">
        <v>134</v>
      </c>
      <c r="EA28" s="352" t="s">
        <v>135</v>
      </c>
      <c r="EB28" s="352" t="s">
        <v>136</v>
      </c>
      <c r="EC28" s="352" t="s">
        <v>137</v>
      </c>
      <c r="ED28" s="352" t="s">
        <v>138</v>
      </c>
      <c r="EE28" s="352" t="s">
        <v>139</v>
      </c>
      <c r="EF28" s="352" t="s">
        <v>140</v>
      </c>
      <c r="EG28" s="352" t="s">
        <v>141</v>
      </c>
      <c r="EH28" s="352" t="s">
        <v>142</v>
      </c>
      <c r="EI28" s="352" t="s">
        <v>143</v>
      </c>
      <c r="EJ28" s="352" t="s">
        <v>144</v>
      </c>
      <c r="EK28" s="352" t="s">
        <v>145</v>
      </c>
      <c r="EL28" s="352" t="s">
        <v>146</v>
      </c>
      <c r="EM28" s="352" t="s">
        <v>147</v>
      </c>
      <c r="EN28" s="352" t="s">
        <v>148</v>
      </c>
      <c r="EO28" s="352" t="s">
        <v>149</v>
      </c>
      <c r="EP28" s="352" t="s">
        <v>150</v>
      </c>
      <c r="EQ28" s="352" t="s">
        <v>151</v>
      </c>
      <c r="ER28" s="352" t="s">
        <v>152</v>
      </c>
      <c r="ES28" s="352" t="s">
        <v>153</v>
      </c>
      <c r="ET28" s="352" t="s">
        <v>154</v>
      </c>
      <c r="EU28" s="352" t="s">
        <v>155</v>
      </c>
      <c r="EV28" s="352" t="s">
        <v>156</v>
      </c>
      <c r="EW28" s="352" t="s">
        <v>157</v>
      </c>
      <c r="EX28" s="352" t="s">
        <v>158</v>
      </c>
      <c r="EY28" s="352" t="s">
        <v>159</v>
      </c>
      <c r="EZ28" s="352" t="s">
        <v>160</v>
      </c>
      <c r="FA28" s="352" t="s">
        <v>161</v>
      </c>
      <c r="FB28" s="352" t="s">
        <v>162</v>
      </c>
      <c r="FC28" s="352" t="s">
        <v>163</v>
      </c>
      <c r="FD28" s="352" t="s">
        <v>164</v>
      </c>
      <c r="FE28" s="352" t="s">
        <v>165</v>
      </c>
      <c r="FF28" s="352" t="s">
        <v>166</v>
      </c>
      <c r="FG28" s="352" t="s">
        <v>167</v>
      </c>
      <c r="FH28" s="352" t="s">
        <v>168</v>
      </c>
      <c r="FI28" s="352" t="s">
        <v>169</v>
      </c>
      <c r="FJ28" s="352" t="s">
        <v>170</v>
      </c>
      <c r="FK28" s="352" t="s">
        <v>171</v>
      </c>
      <c r="FL28" s="352" t="s">
        <v>172</v>
      </c>
      <c r="FM28" s="352" t="s">
        <v>173</v>
      </c>
      <c r="FN28" s="352" t="s">
        <v>174</v>
      </c>
      <c r="FO28" s="352" t="s">
        <v>175</v>
      </c>
      <c r="FP28" s="352" t="s">
        <v>176</v>
      </c>
      <c r="FQ28" s="352" t="s">
        <v>177</v>
      </c>
      <c r="FR28" s="352" t="s">
        <v>178</v>
      </c>
      <c r="FS28" s="352" t="s">
        <v>179</v>
      </c>
      <c r="FT28" s="352" t="s">
        <v>180</v>
      </c>
      <c r="FU28" s="352" t="s">
        <v>181</v>
      </c>
      <c r="FV28" s="352" t="s">
        <v>182</v>
      </c>
      <c r="FW28" s="352" t="s">
        <v>183</v>
      </c>
      <c r="FX28" s="352" t="s">
        <v>184</v>
      </c>
      <c r="FY28" s="352" t="s">
        <v>185</v>
      </c>
      <c r="FZ28" s="352" t="s">
        <v>186</v>
      </c>
      <c r="GA28" s="352" t="s">
        <v>187</v>
      </c>
      <c r="GB28" s="352" t="s">
        <v>188</v>
      </c>
      <c r="GC28" s="352" t="s">
        <v>189</v>
      </c>
      <c r="GD28" s="352" t="s">
        <v>190</v>
      </c>
      <c r="GE28" s="352" t="s">
        <v>191</v>
      </c>
      <c r="GF28" s="352" t="s">
        <v>192</v>
      </c>
      <c r="GG28" s="352" t="s">
        <v>193</v>
      </c>
      <c r="GH28" s="352" t="s">
        <v>194</v>
      </c>
      <c r="GI28" s="352" t="s">
        <v>195</v>
      </c>
      <c r="GJ28" s="352" t="s">
        <v>196</v>
      </c>
      <c r="GK28" s="352" t="s">
        <v>197</v>
      </c>
      <c r="GL28" s="352" t="s">
        <v>198</v>
      </c>
      <c r="GM28" s="352" t="s">
        <v>199</v>
      </c>
      <c r="GN28" s="352" t="s">
        <v>200</v>
      </c>
      <c r="GO28" s="352" t="s">
        <v>201</v>
      </c>
      <c r="GP28" s="352" t="s">
        <v>202</v>
      </c>
      <c r="GQ28" s="352" t="s">
        <v>203</v>
      </c>
      <c r="GR28" s="352" t="s">
        <v>204</v>
      </c>
      <c r="GS28" s="352" t="s">
        <v>205</v>
      </c>
      <c r="GT28" s="352" t="s">
        <v>206</v>
      </c>
      <c r="GU28" s="352" t="s">
        <v>207</v>
      </c>
      <c r="GV28" s="352" t="s">
        <v>208</v>
      </c>
      <c r="GW28" s="352" t="s">
        <v>209</v>
      </c>
      <c r="GX28" s="352" t="s">
        <v>210</v>
      </c>
      <c r="GY28" s="352" t="s">
        <v>211</v>
      </c>
      <c r="GZ28" s="352" t="s">
        <v>212</v>
      </c>
      <c r="HA28" s="352" t="s">
        <v>213</v>
      </c>
      <c r="HB28" s="352" t="s">
        <v>214</v>
      </c>
      <c r="HC28" s="352" t="s">
        <v>215</v>
      </c>
      <c r="HD28" s="352" t="s">
        <v>216</v>
      </c>
      <c r="HE28" s="352" t="s">
        <v>217</v>
      </c>
      <c r="HF28" s="352" t="s">
        <v>218</v>
      </c>
      <c r="HG28" s="352" t="s">
        <v>219</v>
      </c>
      <c r="HH28" s="352" t="s">
        <v>220</v>
      </c>
    </row>
    <row r="29" spans="1:216" ht="15" x14ac:dyDescent="0.25">
      <c r="A29" s="352" t="s">
        <v>221</v>
      </c>
      <c r="B29" s="364">
        <v>1821035000</v>
      </c>
      <c r="C29" s="364">
        <v>433371300</v>
      </c>
      <c r="D29" s="364">
        <v>293258800</v>
      </c>
      <c r="E29" s="364">
        <v>200086800</v>
      </c>
      <c r="F29" s="364">
        <v>138307000</v>
      </c>
      <c r="G29" s="364">
        <v>61456140</v>
      </c>
      <c r="H29" s="364">
        <v>76683040</v>
      </c>
      <c r="I29" s="364">
        <v>45199640</v>
      </c>
      <c r="J29" s="364">
        <v>31180610</v>
      </c>
      <c r="K29" s="364">
        <v>13647550</v>
      </c>
      <c r="L29" s="364">
        <v>9480867</v>
      </c>
      <c r="M29" s="364">
        <v>4166684</v>
      </c>
      <c r="N29" s="364">
        <v>2841352</v>
      </c>
      <c r="O29" s="364">
        <v>1898784</v>
      </c>
      <c r="P29" s="364">
        <v>942568</v>
      </c>
      <c r="Q29" s="364">
        <v>23340700</v>
      </c>
      <c r="R29" s="364">
        <v>8878184</v>
      </c>
      <c r="S29" s="364">
        <v>10413120</v>
      </c>
      <c r="T29" s="364">
        <v>90867360</v>
      </c>
      <c r="U29" s="364">
        <v>76334120</v>
      </c>
      <c r="V29" s="364">
        <v>13234450</v>
      </c>
      <c r="W29" s="364">
        <v>20998260</v>
      </c>
      <c r="X29" s="364">
        <v>18842300</v>
      </c>
      <c r="Y29" s="364">
        <v>2155962</v>
      </c>
      <c r="Z29" s="364">
        <v>615582200</v>
      </c>
      <c r="AA29" s="364">
        <v>551692600</v>
      </c>
      <c r="AB29" s="364">
        <v>16135380</v>
      </c>
      <c r="AC29" s="364">
        <v>165603300</v>
      </c>
      <c r="AD29" s="364">
        <v>55577520</v>
      </c>
      <c r="AE29" s="364">
        <v>2889081</v>
      </c>
      <c r="AF29" s="364">
        <v>34261120</v>
      </c>
      <c r="AG29" s="364">
        <v>41636600</v>
      </c>
      <c r="AH29" s="364">
        <v>81756060</v>
      </c>
      <c r="AI29" s="364">
        <v>22468460</v>
      </c>
      <c r="AJ29" s="364">
        <v>112842600</v>
      </c>
      <c r="AK29" s="364">
        <v>16532460</v>
      </c>
      <c r="AL29" s="364">
        <v>1765330</v>
      </c>
      <c r="AM29" s="364">
        <v>63448600</v>
      </c>
      <c r="AN29" s="364">
        <v>371530</v>
      </c>
      <c r="AO29" s="364">
        <v>17135810</v>
      </c>
      <c r="AP29" s="364">
        <v>17981370</v>
      </c>
      <c r="AQ29" s="364">
        <v>182838</v>
      </c>
      <c r="AR29" s="364">
        <v>8338898</v>
      </c>
      <c r="AS29" s="364">
        <v>2470634</v>
      </c>
      <c r="AT29" s="364">
        <v>6866884</v>
      </c>
      <c r="AU29" s="364">
        <v>2087474</v>
      </c>
      <c r="AV29" s="364">
        <v>5926172</v>
      </c>
      <c r="AW29" s="364">
        <v>2032628</v>
      </c>
      <c r="AX29" s="364">
        <v>54361</v>
      </c>
      <c r="AY29" s="364">
        <v>400262700</v>
      </c>
      <c r="AZ29" s="364">
        <v>74860460</v>
      </c>
      <c r="BA29" s="364">
        <v>5525516</v>
      </c>
      <c r="BB29" s="364">
        <v>3832472</v>
      </c>
      <c r="BC29" s="364">
        <v>63358400</v>
      </c>
      <c r="BD29" s="364">
        <v>2144076</v>
      </c>
      <c r="BE29" s="364">
        <v>0</v>
      </c>
      <c r="BF29" s="364">
        <v>0</v>
      </c>
      <c r="BG29" s="364">
        <v>5972459</v>
      </c>
      <c r="BH29" s="364">
        <v>4243898</v>
      </c>
      <c r="BI29" s="364">
        <v>769729</v>
      </c>
      <c r="BJ29" s="364">
        <v>928158</v>
      </c>
      <c r="BK29" s="364">
        <v>30674</v>
      </c>
      <c r="BL29" s="364">
        <v>0</v>
      </c>
      <c r="BM29" s="364">
        <v>0</v>
      </c>
      <c r="BN29" s="364">
        <v>123429500</v>
      </c>
      <c r="BO29" s="364">
        <v>551578</v>
      </c>
      <c r="BP29" s="364">
        <v>4512611</v>
      </c>
      <c r="BQ29" s="364">
        <v>116238300</v>
      </c>
      <c r="BR29" s="364">
        <v>2126955</v>
      </c>
      <c r="BS29" s="364">
        <v>0</v>
      </c>
      <c r="BT29" s="364">
        <v>0</v>
      </c>
      <c r="BU29" s="364">
        <v>80672160</v>
      </c>
      <c r="BV29" s="364">
        <v>801812</v>
      </c>
      <c r="BW29" s="364">
        <v>1508007</v>
      </c>
      <c r="BX29" s="364">
        <v>77129680</v>
      </c>
      <c r="BY29" s="364">
        <v>1232667</v>
      </c>
      <c r="BZ29" s="364">
        <v>0</v>
      </c>
      <c r="CA29" s="364">
        <v>0</v>
      </c>
      <c r="CB29" s="364">
        <v>5868536</v>
      </c>
      <c r="CC29" s="364">
        <v>1418348</v>
      </c>
      <c r="CD29" s="364">
        <v>1324177</v>
      </c>
      <c r="CE29" s="364">
        <v>3126011</v>
      </c>
      <c r="CF29" s="364">
        <v>0</v>
      </c>
      <c r="CG29" s="364">
        <v>0</v>
      </c>
      <c r="CH29" s="364">
        <v>0</v>
      </c>
      <c r="CI29" s="364">
        <v>109459600</v>
      </c>
      <c r="CJ29" s="364">
        <v>12440930</v>
      </c>
      <c r="CK29" s="364">
        <v>5692942</v>
      </c>
      <c r="CL29" s="364">
        <v>70159810</v>
      </c>
      <c r="CM29" s="364">
        <v>1194942</v>
      </c>
      <c r="CN29" s="364">
        <v>0</v>
      </c>
      <c r="CO29" s="364">
        <v>19970930</v>
      </c>
      <c r="CP29" s="364">
        <v>36674930</v>
      </c>
      <c r="CQ29" s="364">
        <v>2885862</v>
      </c>
      <c r="CR29" s="364">
        <v>14338960</v>
      </c>
      <c r="CS29" s="364">
        <v>3751613</v>
      </c>
      <c r="CT29" s="364">
        <v>8293849</v>
      </c>
      <c r="CU29" s="364">
        <v>4103560</v>
      </c>
      <c r="CV29" s="364">
        <v>3301085</v>
      </c>
      <c r="CW29" s="364">
        <v>3931581</v>
      </c>
      <c r="CX29" s="364">
        <v>0</v>
      </c>
      <c r="CY29" s="364">
        <v>0</v>
      </c>
      <c r="CZ29" s="364">
        <v>0</v>
      </c>
      <c r="DA29" s="364">
        <v>753267</v>
      </c>
      <c r="DB29" s="364">
        <v>2175201</v>
      </c>
      <c r="DC29" s="364">
        <v>723820</v>
      </c>
      <c r="DD29" s="364">
        <v>111787800</v>
      </c>
      <c r="DE29" s="364">
        <v>22752080</v>
      </c>
      <c r="DF29" s="364">
        <v>35523710</v>
      </c>
      <c r="DG29" s="364">
        <v>49934930</v>
      </c>
      <c r="DH29" s="364">
        <v>2064294</v>
      </c>
      <c r="DI29" s="364">
        <v>1009908</v>
      </c>
      <c r="DJ29" s="364">
        <v>502913</v>
      </c>
      <c r="DK29" s="364">
        <v>219424800</v>
      </c>
      <c r="DL29" s="364">
        <v>144751100</v>
      </c>
      <c r="DM29" s="364">
        <v>73409790</v>
      </c>
      <c r="DN29" s="364">
        <v>20418700</v>
      </c>
      <c r="DO29" s="364">
        <v>8992439</v>
      </c>
      <c r="DP29" s="364">
        <v>6587601</v>
      </c>
      <c r="DQ29" s="364">
        <v>24971240</v>
      </c>
      <c r="DR29" s="364">
        <v>7833</v>
      </c>
      <c r="DS29" s="364">
        <v>1619128</v>
      </c>
      <c r="DT29" s="364">
        <v>7162710</v>
      </c>
      <c r="DU29" s="364">
        <v>3650133</v>
      </c>
      <c r="DV29" s="364">
        <v>69987540</v>
      </c>
      <c r="DW29" s="364">
        <v>15438170</v>
      </c>
      <c r="DX29" s="364">
        <v>10695470</v>
      </c>
      <c r="DY29" s="364">
        <v>4660897</v>
      </c>
      <c r="DZ29" s="364">
        <v>26173210</v>
      </c>
      <c r="EA29" s="364">
        <v>0</v>
      </c>
      <c r="EB29" s="364">
        <v>923836</v>
      </c>
      <c r="EC29" s="364">
        <v>8420901</v>
      </c>
      <c r="ED29" s="364">
        <v>3675052</v>
      </c>
      <c r="EE29" s="364">
        <v>134787600</v>
      </c>
      <c r="EF29" s="364">
        <v>34349870</v>
      </c>
      <c r="EG29" s="364">
        <v>18451090</v>
      </c>
      <c r="EH29" s="364">
        <v>10295310</v>
      </c>
      <c r="EI29" s="364">
        <v>47636570</v>
      </c>
      <c r="EJ29" s="364">
        <v>7833</v>
      </c>
      <c r="EK29" s="364">
        <v>2408162</v>
      </c>
      <c r="EL29" s="364">
        <v>15022940</v>
      </c>
      <c r="EM29" s="364">
        <v>6615873</v>
      </c>
      <c r="EN29" s="364">
        <v>7249286</v>
      </c>
      <c r="EO29" s="364">
        <v>1196787</v>
      </c>
      <c r="EP29" s="364">
        <v>951033</v>
      </c>
      <c r="EQ29" s="364">
        <v>877216</v>
      </c>
      <c r="ER29" s="364">
        <v>3132290</v>
      </c>
      <c r="ES29" s="364">
        <v>0</v>
      </c>
      <c r="ET29" s="364">
        <v>105296</v>
      </c>
      <c r="EU29" s="364">
        <v>382057</v>
      </c>
      <c r="EV29" s="364">
        <v>604607</v>
      </c>
      <c r="EW29" s="364">
        <v>22282620</v>
      </c>
      <c r="EX29" s="364">
        <v>6857244</v>
      </c>
      <c r="EY29" s="364">
        <v>2882462</v>
      </c>
      <c r="EZ29" s="364">
        <v>2085651</v>
      </c>
      <c r="FA29" s="364">
        <v>6328355</v>
      </c>
      <c r="FB29" s="364">
        <v>70790</v>
      </c>
      <c r="FC29" s="364">
        <v>355229</v>
      </c>
      <c r="FD29" s="364">
        <v>2585653</v>
      </c>
      <c r="FE29" s="364">
        <v>1117239</v>
      </c>
      <c r="FF29" s="364">
        <v>6839085</v>
      </c>
      <c r="FG29" s="364">
        <v>2766287</v>
      </c>
      <c r="FH29" s="364">
        <v>634186</v>
      </c>
      <c r="FI29" s="364">
        <v>1236015</v>
      </c>
      <c r="FJ29" s="364">
        <v>756167</v>
      </c>
      <c r="FK29" s="364">
        <v>87681</v>
      </c>
      <c r="FL29" s="364">
        <v>15942</v>
      </c>
      <c r="FM29" s="364">
        <v>485186</v>
      </c>
      <c r="FN29" s="364">
        <v>79426</v>
      </c>
      <c r="FO29" s="364">
        <v>5261503</v>
      </c>
      <c r="FP29" s="364">
        <v>3994062</v>
      </c>
      <c r="FQ29" s="364">
        <v>179767</v>
      </c>
      <c r="FR29" s="364">
        <v>1660</v>
      </c>
      <c r="FS29" s="364">
        <v>892336</v>
      </c>
      <c r="FT29" s="364">
        <v>0</v>
      </c>
      <c r="FU29" s="364">
        <v>129007</v>
      </c>
      <c r="FV29" s="364">
        <v>64671</v>
      </c>
      <c r="FW29" s="364">
        <v>0</v>
      </c>
      <c r="FX29" s="364">
        <v>22566380</v>
      </c>
      <c r="FY29" s="364">
        <v>5148397</v>
      </c>
      <c r="FZ29" s="364">
        <v>4153309</v>
      </c>
      <c r="GA29" s="364">
        <v>1734036</v>
      </c>
      <c r="GB29" s="364">
        <v>10234440</v>
      </c>
      <c r="GC29" s="364">
        <v>0</v>
      </c>
      <c r="GD29" s="364">
        <v>166039</v>
      </c>
      <c r="GE29" s="364">
        <v>819356</v>
      </c>
      <c r="GF29" s="364">
        <v>310801</v>
      </c>
      <c r="GG29" s="364">
        <v>5929194</v>
      </c>
      <c r="GH29" s="364">
        <v>88337</v>
      </c>
      <c r="GI29" s="364">
        <v>11423</v>
      </c>
      <c r="GJ29" s="364">
        <v>64287</v>
      </c>
      <c r="GK29" s="364">
        <v>2369596</v>
      </c>
      <c r="GL29" s="364">
        <v>3395551</v>
      </c>
      <c r="GM29" s="364">
        <v>0</v>
      </c>
      <c r="GN29" s="364">
        <v>0</v>
      </c>
      <c r="GO29" s="364">
        <v>0</v>
      </c>
      <c r="GP29" s="364">
        <v>2291297</v>
      </c>
      <c r="GQ29" s="364">
        <v>85052</v>
      </c>
      <c r="GR29" s="364">
        <v>1803176</v>
      </c>
      <c r="GS29" s="364">
        <v>403069</v>
      </c>
      <c r="GT29" s="364">
        <v>0</v>
      </c>
      <c r="GU29" s="364">
        <v>0</v>
      </c>
      <c r="GV29" s="364">
        <v>0</v>
      </c>
      <c r="GW29" s="364">
        <v>0</v>
      </c>
      <c r="GX29" s="364">
        <v>0</v>
      </c>
      <c r="GY29" s="364">
        <v>9503662</v>
      </c>
      <c r="GZ29" s="364">
        <v>2401651</v>
      </c>
      <c r="HA29" s="364">
        <v>1720195</v>
      </c>
      <c r="HB29" s="364">
        <v>604208</v>
      </c>
      <c r="HC29" s="364">
        <v>2835125</v>
      </c>
      <c r="HD29" s="364">
        <v>257773</v>
      </c>
      <c r="HE29" s="364">
        <v>108279</v>
      </c>
      <c r="HF29" s="364">
        <v>1090911</v>
      </c>
      <c r="HG29" s="364">
        <v>439513</v>
      </c>
      <c r="HH29" s="364">
        <v>308870400</v>
      </c>
    </row>
    <row r="30" spans="1:216" ht="15" x14ac:dyDescent="0.25">
      <c r="A30" s="352" t="s">
        <v>222</v>
      </c>
      <c r="B30" s="364">
        <v>857624300</v>
      </c>
      <c r="C30" s="364">
        <v>95327260</v>
      </c>
      <c r="D30" s="364">
        <v>70797810</v>
      </c>
      <c r="E30" s="364">
        <v>43214190</v>
      </c>
      <c r="F30" s="364">
        <v>14401430</v>
      </c>
      <c r="G30" s="364">
        <v>28757120</v>
      </c>
      <c r="H30" s="364">
        <v>23487440</v>
      </c>
      <c r="I30" s="364">
        <v>6097754</v>
      </c>
      <c r="J30" s="364">
        <v>17163740</v>
      </c>
      <c r="K30" s="364">
        <v>3253080</v>
      </c>
      <c r="L30" s="364">
        <v>1308209</v>
      </c>
      <c r="M30" s="364">
        <v>1944871</v>
      </c>
      <c r="N30" s="364">
        <v>843099</v>
      </c>
      <c r="O30" s="364">
        <v>385437</v>
      </c>
      <c r="P30" s="364">
        <v>457662</v>
      </c>
      <c r="Q30" s="364">
        <v>5467240</v>
      </c>
      <c r="R30" s="364">
        <v>1597850</v>
      </c>
      <c r="S30" s="364">
        <v>2905685</v>
      </c>
      <c r="T30" s="364">
        <v>12909620</v>
      </c>
      <c r="U30" s="364">
        <v>8723596</v>
      </c>
      <c r="V30" s="364">
        <v>4061989</v>
      </c>
      <c r="W30" s="364">
        <v>5175072</v>
      </c>
      <c r="X30" s="364">
        <v>4337897</v>
      </c>
      <c r="Y30" s="364">
        <v>837174</v>
      </c>
      <c r="Z30" s="364">
        <v>387980400</v>
      </c>
      <c r="AA30" s="364">
        <v>346723400</v>
      </c>
      <c r="AB30" s="364">
        <v>9678775</v>
      </c>
      <c r="AC30" s="364">
        <v>95744260</v>
      </c>
      <c r="AD30" s="364">
        <v>45632240</v>
      </c>
      <c r="AE30" s="364">
        <v>1802898</v>
      </c>
      <c r="AF30" s="364">
        <v>34440570</v>
      </c>
      <c r="AG30" s="364">
        <v>18299460</v>
      </c>
      <c r="AH30" s="364">
        <v>42549040</v>
      </c>
      <c r="AI30" s="364">
        <v>15473310</v>
      </c>
      <c r="AJ30" s="364">
        <v>72353140</v>
      </c>
      <c r="AK30" s="364">
        <v>9762659</v>
      </c>
      <c r="AL30" s="364">
        <v>896646</v>
      </c>
      <c r="AM30" s="364">
        <v>40915080</v>
      </c>
      <c r="AN30" s="364">
        <v>243766</v>
      </c>
      <c r="AO30" s="364">
        <v>9612854</v>
      </c>
      <c r="AP30" s="364">
        <v>12225860</v>
      </c>
      <c r="AQ30" s="364">
        <v>80761</v>
      </c>
      <c r="AR30" s="364">
        <v>7578843</v>
      </c>
      <c r="AS30" s="364">
        <v>1143380</v>
      </c>
      <c r="AT30" s="364">
        <v>3810666</v>
      </c>
      <c r="AU30" s="364">
        <v>1391597</v>
      </c>
      <c r="AV30" s="364">
        <v>3519803</v>
      </c>
      <c r="AW30" s="364">
        <v>1269285</v>
      </c>
      <c r="AX30" s="364">
        <v>38271</v>
      </c>
      <c r="AY30" s="364">
        <v>80442340</v>
      </c>
      <c r="AZ30" s="364">
        <v>14111070</v>
      </c>
      <c r="BA30" s="364">
        <v>2462216</v>
      </c>
      <c r="BB30" s="364">
        <v>273396</v>
      </c>
      <c r="BC30" s="364">
        <v>11181050</v>
      </c>
      <c r="BD30" s="364">
        <v>194415</v>
      </c>
      <c r="BE30" s="364">
        <v>0</v>
      </c>
      <c r="BF30" s="364">
        <v>0</v>
      </c>
      <c r="BG30" s="364">
        <v>2370532</v>
      </c>
      <c r="BH30" s="364">
        <v>2011528</v>
      </c>
      <c r="BI30" s="364">
        <v>53759</v>
      </c>
      <c r="BJ30" s="364">
        <v>298434</v>
      </c>
      <c r="BK30" s="364">
        <v>6812</v>
      </c>
      <c r="BL30" s="364">
        <v>0</v>
      </c>
      <c r="BM30" s="364">
        <v>0</v>
      </c>
      <c r="BN30" s="364">
        <v>20700920</v>
      </c>
      <c r="BO30" s="364">
        <v>199201</v>
      </c>
      <c r="BP30" s="364">
        <v>458605</v>
      </c>
      <c r="BQ30" s="364">
        <v>19849980</v>
      </c>
      <c r="BR30" s="364">
        <v>193126</v>
      </c>
      <c r="BS30" s="364">
        <v>0</v>
      </c>
      <c r="BT30" s="364">
        <v>0</v>
      </c>
      <c r="BU30" s="364">
        <v>15822880</v>
      </c>
      <c r="BV30" s="364">
        <v>313530</v>
      </c>
      <c r="BW30" s="364">
        <v>145259</v>
      </c>
      <c r="BX30" s="364">
        <v>15223430</v>
      </c>
      <c r="BY30" s="364">
        <v>140656</v>
      </c>
      <c r="BZ30" s="364">
        <v>0</v>
      </c>
      <c r="CA30" s="364">
        <v>0</v>
      </c>
      <c r="CB30" s="364">
        <v>1885416</v>
      </c>
      <c r="CC30" s="364">
        <v>810797</v>
      </c>
      <c r="CD30" s="364">
        <v>152439</v>
      </c>
      <c r="CE30" s="364">
        <v>922180</v>
      </c>
      <c r="CF30" s="364">
        <v>0</v>
      </c>
      <c r="CG30" s="364">
        <v>0</v>
      </c>
      <c r="CH30" s="364">
        <v>0</v>
      </c>
      <c r="CI30" s="364">
        <v>25551520</v>
      </c>
      <c r="CJ30" s="364">
        <v>5427407</v>
      </c>
      <c r="CK30" s="364">
        <v>594842</v>
      </c>
      <c r="CL30" s="364">
        <v>16109710</v>
      </c>
      <c r="CM30" s="364">
        <v>126480</v>
      </c>
      <c r="CN30" s="364">
        <v>0</v>
      </c>
      <c r="CO30" s="364">
        <v>3293081</v>
      </c>
      <c r="CP30" s="364">
        <v>22361470</v>
      </c>
      <c r="CQ30" s="364">
        <v>1642465</v>
      </c>
      <c r="CR30" s="364">
        <v>6714912</v>
      </c>
      <c r="CS30" s="364">
        <v>1623692</v>
      </c>
      <c r="CT30" s="364">
        <v>6647574</v>
      </c>
      <c r="CU30" s="364">
        <v>2833371</v>
      </c>
      <c r="CV30" s="364">
        <v>2899454</v>
      </c>
      <c r="CW30" s="364">
        <v>4173319</v>
      </c>
      <c r="CX30" s="364">
        <v>0</v>
      </c>
      <c r="CY30" s="364">
        <v>0</v>
      </c>
      <c r="CZ30" s="364">
        <v>0</v>
      </c>
      <c r="DA30" s="364">
        <v>1194393</v>
      </c>
      <c r="DB30" s="364">
        <v>2152630</v>
      </c>
      <c r="DC30" s="364">
        <v>616528</v>
      </c>
      <c r="DD30" s="364">
        <v>117124000</v>
      </c>
      <c r="DE30" s="364">
        <v>22049450</v>
      </c>
      <c r="DF30" s="364">
        <v>35120570</v>
      </c>
      <c r="DG30" s="364">
        <v>56017650</v>
      </c>
      <c r="DH30" s="364">
        <v>2405944</v>
      </c>
      <c r="DI30" s="364">
        <v>836036</v>
      </c>
      <c r="DJ30" s="364">
        <v>694376</v>
      </c>
      <c r="DK30" s="364">
        <v>150215500</v>
      </c>
      <c r="DL30" s="364">
        <v>99065420</v>
      </c>
      <c r="DM30" s="364">
        <v>49498660</v>
      </c>
      <c r="DN30" s="364">
        <v>11237220</v>
      </c>
      <c r="DO30" s="364">
        <v>5313061</v>
      </c>
      <c r="DP30" s="364">
        <v>4610718</v>
      </c>
      <c r="DQ30" s="364">
        <v>22230680</v>
      </c>
      <c r="DR30" s="364">
        <v>5222</v>
      </c>
      <c r="DS30" s="364">
        <v>911151</v>
      </c>
      <c r="DT30" s="364">
        <v>3879387</v>
      </c>
      <c r="DU30" s="364">
        <v>1311227</v>
      </c>
      <c r="DV30" s="364">
        <v>48779130</v>
      </c>
      <c r="DW30" s="364">
        <v>8656670</v>
      </c>
      <c r="DX30" s="364">
        <v>5665805</v>
      </c>
      <c r="DY30" s="364">
        <v>3467060</v>
      </c>
      <c r="DZ30" s="364">
        <v>24795040</v>
      </c>
      <c r="EA30" s="364">
        <v>0</v>
      </c>
      <c r="EB30" s="364">
        <v>555394</v>
      </c>
      <c r="EC30" s="364">
        <v>4233538</v>
      </c>
      <c r="ED30" s="364">
        <v>1405623</v>
      </c>
      <c r="EE30" s="364">
        <v>91857200</v>
      </c>
      <c r="EF30" s="364">
        <v>18961780</v>
      </c>
      <c r="EG30" s="364">
        <v>10337650</v>
      </c>
      <c r="EH30" s="364">
        <v>7335468</v>
      </c>
      <c r="EI30" s="364">
        <v>43564860</v>
      </c>
      <c r="EJ30" s="364">
        <v>5222</v>
      </c>
      <c r="EK30" s="364">
        <v>1379179</v>
      </c>
      <c r="EL30" s="364">
        <v>7823780</v>
      </c>
      <c r="EM30" s="364">
        <v>2449262</v>
      </c>
      <c r="EN30" s="364">
        <v>5598144</v>
      </c>
      <c r="EO30" s="364">
        <v>715330</v>
      </c>
      <c r="EP30" s="364">
        <v>505853</v>
      </c>
      <c r="EQ30" s="364">
        <v>700267</v>
      </c>
      <c r="ER30" s="364">
        <v>3167828</v>
      </c>
      <c r="ES30" s="364">
        <v>0</v>
      </c>
      <c r="ET30" s="364">
        <v>70094</v>
      </c>
      <c r="EU30" s="364">
        <v>214298</v>
      </c>
      <c r="EV30" s="364">
        <v>224474</v>
      </c>
      <c r="EW30" s="364">
        <v>14717410</v>
      </c>
      <c r="EX30" s="364">
        <v>3902618</v>
      </c>
      <c r="EY30" s="364">
        <v>1519232</v>
      </c>
      <c r="EZ30" s="364">
        <v>1689144</v>
      </c>
      <c r="FA30" s="364">
        <v>5399306</v>
      </c>
      <c r="FB30" s="364">
        <v>59717</v>
      </c>
      <c r="FC30" s="364">
        <v>227353</v>
      </c>
      <c r="FD30" s="364">
        <v>1440971</v>
      </c>
      <c r="FE30" s="364">
        <v>479074</v>
      </c>
      <c r="FF30" s="364">
        <v>4745416</v>
      </c>
      <c r="FG30" s="364">
        <v>1674951</v>
      </c>
      <c r="FH30" s="364">
        <v>372628</v>
      </c>
      <c r="FI30" s="364">
        <v>1064594</v>
      </c>
      <c r="FJ30" s="364">
        <v>503710</v>
      </c>
      <c r="FK30" s="364">
        <v>86764</v>
      </c>
      <c r="FL30" s="364">
        <v>10979</v>
      </c>
      <c r="FM30" s="364">
        <v>251855</v>
      </c>
      <c r="FN30" s="364">
        <v>37089</v>
      </c>
      <c r="FO30" s="364">
        <v>3356865</v>
      </c>
      <c r="FP30" s="364">
        <v>2291735</v>
      </c>
      <c r="FQ30" s="364">
        <v>92119</v>
      </c>
      <c r="FR30" s="364">
        <v>3213</v>
      </c>
      <c r="FS30" s="364">
        <v>860405</v>
      </c>
      <c r="FT30" s="364">
        <v>0</v>
      </c>
      <c r="FU30" s="364">
        <v>75516</v>
      </c>
      <c r="FV30" s="364">
        <v>33875</v>
      </c>
      <c r="FW30" s="364">
        <v>0</v>
      </c>
      <c r="FX30" s="364">
        <v>15802800</v>
      </c>
      <c r="FY30" s="364">
        <v>2936035</v>
      </c>
      <c r="FZ30" s="364">
        <v>2601413</v>
      </c>
      <c r="GA30" s="364">
        <v>1142433</v>
      </c>
      <c r="GB30" s="364">
        <v>8470155</v>
      </c>
      <c r="GC30" s="364">
        <v>0</v>
      </c>
      <c r="GD30" s="364">
        <v>101479</v>
      </c>
      <c r="GE30" s="364">
        <v>441155</v>
      </c>
      <c r="GF30" s="364">
        <v>110128</v>
      </c>
      <c r="GG30" s="364">
        <v>5580883</v>
      </c>
      <c r="GH30" s="364">
        <v>54308</v>
      </c>
      <c r="GI30" s="364">
        <v>16014</v>
      </c>
      <c r="GJ30" s="364">
        <v>69451</v>
      </c>
      <c r="GK30" s="364">
        <v>2459505</v>
      </c>
      <c r="GL30" s="364">
        <v>2981606</v>
      </c>
      <c r="GM30" s="364">
        <v>0</v>
      </c>
      <c r="GN30" s="364">
        <v>0</v>
      </c>
      <c r="GO30" s="364">
        <v>0</v>
      </c>
      <c r="GP30" s="364">
        <v>1373756</v>
      </c>
      <c r="GQ30" s="364">
        <v>52219</v>
      </c>
      <c r="GR30" s="364">
        <v>876472</v>
      </c>
      <c r="GS30" s="364">
        <v>445065</v>
      </c>
      <c r="GT30" s="364">
        <v>0</v>
      </c>
      <c r="GU30" s="364">
        <v>0</v>
      </c>
      <c r="GV30" s="364">
        <v>0</v>
      </c>
      <c r="GW30" s="364">
        <v>0</v>
      </c>
      <c r="GX30" s="364">
        <v>0</v>
      </c>
      <c r="GY30" s="364">
        <v>5572972</v>
      </c>
      <c r="GZ30" s="364">
        <v>1348450</v>
      </c>
      <c r="HA30" s="364">
        <v>807450</v>
      </c>
      <c r="HB30" s="364">
        <v>455442</v>
      </c>
      <c r="HC30" s="364">
        <v>1979315</v>
      </c>
      <c r="HD30" s="364">
        <v>168707</v>
      </c>
      <c r="HE30" s="364">
        <v>64403</v>
      </c>
      <c r="HF30" s="364">
        <v>520313</v>
      </c>
      <c r="HG30" s="364">
        <v>161945</v>
      </c>
      <c r="HH30" s="364">
        <v>70118240</v>
      </c>
    </row>
    <row r="31" spans="1:216" ht="15" x14ac:dyDescent="0.25">
      <c r="A31" s="352" t="s">
        <v>223</v>
      </c>
      <c r="B31" s="364">
        <v>90.2</v>
      </c>
      <c r="C31" s="364">
        <v>35.299999999999997</v>
      </c>
      <c r="D31" s="364">
        <v>26.4</v>
      </c>
      <c r="E31" s="364">
        <v>19</v>
      </c>
      <c r="F31" s="364">
        <v>12.9</v>
      </c>
      <c r="G31" s="364">
        <v>10.6</v>
      </c>
      <c r="H31" s="364">
        <v>11.8</v>
      </c>
      <c r="I31" s="364">
        <v>5.9</v>
      </c>
      <c r="J31" s="364">
        <v>8.1</v>
      </c>
      <c r="K31" s="364">
        <v>3.2</v>
      </c>
      <c r="L31" s="364">
        <v>2.2000000000000002</v>
      </c>
      <c r="M31" s="364">
        <v>1.2</v>
      </c>
      <c r="N31" s="364">
        <v>1</v>
      </c>
      <c r="O31" s="364">
        <v>0.5</v>
      </c>
      <c r="P31" s="364">
        <v>0.6</v>
      </c>
      <c r="Q31" s="364">
        <v>3.7</v>
      </c>
      <c r="R31" s="364">
        <v>1.3</v>
      </c>
      <c r="S31" s="364">
        <v>1.9</v>
      </c>
      <c r="T31" s="364">
        <v>11.8</v>
      </c>
      <c r="U31" s="364">
        <v>8.8000000000000007</v>
      </c>
      <c r="V31" s="364">
        <v>5.0999999999999996</v>
      </c>
      <c r="W31" s="364">
        <v>4.8</v>
      </c>
      <c r="X31" s="364">
        <v>3.9</v>
      </c>
      <c r="Y31" s="364">
        <v>1.1000000000000001</v>
      </c>
      <c r="Z31" s="364">
        <v>59.3</v>
      </c>
      <c r="AA31" s="364">
        <v>54.3</v>
      </c>
      <c r="AB31" s="364">
        <v>5.8</v>
      </c>
      <c r="AC31" s="364">
        <v>27.4</v>
      </c>
      <c r="AD31" s="364">
        <v>14</v>
      </c>
      <c r="AE31" s="364">
        <v>1.1000000000000001</v>
      </c>
      <c r="AF31" s="364">
        <v>12</v>
      </c>
      <c r="AG31" s="364">
        <v>11.3</v>
      </c>
      <c r="AH31" s="364">
        <v>19.600000000000001</v>
      </c>
      <c r="AI31" s="364">
        <v>8.4</v>
      </c>
      <c r="AJ31" s="364">
        <v>19.3</v>
      </c>
      <c r="AK31" s="364">
        <v>4.3</v>
      </c>
      <c r="AL31" s="364">
        <v>0.6</v>
      </c>
      <c r="AM31" s="364">
        <v>16.3</v>
      </c>
      <c r="AN31" s="364">
        <v>0.3</v>
      </c>
      <c r="AO31" s="364">
        <v>6.6</v>
      </c>
      <c r="AP31" s="364">
        <v>5.7</v>
      </c>
      <c r="AQ31" s="364">
        <v>0.1</v>
      </c>
      <c r="AR31" s="364">
        <v>3.1</v>
      </c>
      <c r="AS31" s="364">
        <v>1</v>
      </c>
      <c r="AT31" s="364">
        <v>2.7</v>
      </c>
      <c r="AU31" s="364">
        <v>1.2</v>
      </c>
      <c r="AV31" s="364">
        <v>3</v>
      </c>
      <c r="AW31" s="364">
        <v>0.4</v>
      </c>
      <c r="AX31" s="364">
        <v>0</v>
      </c>
      <c r="AY31" s="364">
        <v>33.4</v>
      </c>
      <c r="AZ31" s="364">
        <v>5.3</v>
      </c>
      <c r="BA31" s="364">
        <v>0.8</v>
      </c>
      <c r="BB31" s="364">
        <v>0.5</v>
      </c>
      <c r="BC31" s="364">
        <v>4.0999999999999996</v>
      </c>
      <c r="BD31" s="364">
        <v>0.2</v>
      </c>
      <c r="BE31" s="364">
        <v>0</v>
      </c>
      <c r="BF31" s="364">
        <v>0</v>
      </c>
      <c r="BG31" s="364">
        <v>0.9</v>
      </c>
      <c r="BH31" s="364">
        <v>0.6</v>
      </c>
      <c r="BI31" s="364">
        <v>0.1</v>
      </c>
      <c r="BJ31" s="364">
        <v>0.5</v>
      </c>
      <c r="BK31" s="364">
        <v>0</v>
      </c>
      <c r="BL31" s="364">
        <v>0</v>
      </c>
      <c r="BM31" s="364">
        <v>0</v>
      </c>
      <c r="BN31" s="364">
        <v>12.6</v>
      </c>
      <c r="BO31" s="364">
        <v>0.3</v>
      </c>
      <c r="BP31" s="364">
        <v>0.4</v>
      </c>
      <c r="BQ31" s="364">
        <v>12</v>
      </c>
      <c r="BR31" s="364">
        <v>0.2</v>
      </c>
      <c r="BS31" s="364">
        <v>0</v>
      </c>
      <c r="BT31" s="364">
        <v>0</v>
      </c>
      <c r="BU31" s="364">
        <v>7.4</v>
      </c>
      <c r="BV31" s="364">
        <v>0.3</v>
      </c>
      <c r="BW31" s="364">
        <v>0.1</v>
      </c>
      <c r="BX31" s="364">
        <v>7.2</v>
      </c>
      <c r="BY31" s="364">
        <v>0.2</v>
      </c>
      <c r="BZ31" s="364">
        <v>0</v>
      </c>
      <c r="CA31" s="364">
        <v>0</v>
      </c>
      <c r="CB31" s="364">
        <v>1.3</v>
      </c>
      <c r="CC31" s="364">
        <v>0.7</v>
      </c>
      <c r="CD31" s="364">
        <v>0.1</v>
      </c>
      <c r="CE31" s="364">
        <v>0.7</v>
      </c>
      <c r="CF31" s="364">
        <v>0</v>
      </c>
      <c r="CG31" s="364">
        <v>0</v>
      </c>
      <c r="CH31" s="364">
        <v>0</v>
      </c>
      <c r="CI31" s="364">
        <v>19.2</v>
      </c>
      <c r="CJ31" s="364">
        <v>7.3</v>
      </c>
      <c r="CK31" s="364">
        <v>1.4</v>
      </c>
      <c r="CL31" s="364">
        <v>11.6</v>
      </c>
      <c r="CM31" s="364">
        <v>0.2</v>
      </c>
      <c r="CN31" s="364">
        <v>0</v>
      </c>
      <c r="CO31" s="364">
        <v>4.7</v>
      </c>
      <c r="CP31" s="364">
        <v>17.899999999999999</v>
      </c>
      <c r="CQ31" s="364">
        <v>2.8</v>
      </c>
      <c r="CR31" s="364">
        <v>6.2</v>
      </c>
      <c r="CS31" s="364">
        <v>1.7</v>
      </c>
      <c r="CT31" s="364">
        <v>5.2</v>
      </c>
      <c r="CU31" s="364">
        <v>3.4</v>
      </c>
      <c r="CV31" s="364">
        <v>3.3</v>
      </c>
      <c r="CW31" s="364">
        <v>2.6</v>
      </c>
      <c r="CX31" s="364">
        <v>0</v>
      </c>
      <c r="CY31" s="364">
        <v>0</v>
      </c>
      <c r="CZ31" s="364">
        <v>0</v>
      </c>
      <c r="DA31" s="364">
        <v>0.8</v>
      </c>
      <c r="DB31" s="364">
        <v>1.6</v>
      </c>
      <c r="DC31" s="364">
        <v>0.4</v>
      </c>
      <c r="DD31" s="364">
        <v>40.6</v>
      </c>
      <c r="DE31" s="364">
        <v>18</v>
      </c>
      <c r="DF31" s="364">
        <v>20.5</v>
      </c>
      <c r="DG31" s="364">
        <v>21.5</v>
      </c>
      <c r="DH31" s="364">
        <v>1.2</v>
      </c>
      <c r="DI31" s="364">
        <v>0.5</v>
      </c>
      <c r="DJ31" s="364">
        <v>0.2</v>
      </c>
      <c r="DK31" s="364">
        <v>54.6</v>
      </c>
      <c r="DL31" s="364">
        <v>38.4</v>
      </c>
      <c r="DM31" s="364">
        <v>24</v>
      </c>
      <c r="DN31" s="364">
        <v>7.2</v>
      </c>
      <c r="DO31" s="364">
        <v>5.3</v>
      </c>
      <c r="DP31" s="364">
        <v>4.4000000000000004</v>
      </c>
      <c r="DQ31" s="364">
        <v>13.2</v>
      </c>
      <c r="DR31" s="364">
        <v>0</v>
      </c>
      <c r="DS31" s="364">
        <v>1.1000000000000001</v>
      </c>
      <c r="DT31" s="364">
        <v>4.0999999999999996</v>
      </c>
      <c r="DU31" s="364">
        <v>1.6</v>
      </c>
      <c r="DV31" s="364">
        <v>20.2</v>
      </c>
      <c r="DW31" s="364">
        <v>6.6</v>
      </c>
      <c r="DX31" s="364">
        <v>5.6</v>
      </c>
      <c r="DY31" s="364">
        <v>3.1</v>
      </c>
      <c r="DZ31" s="364">
        <v>12.2</v>
      </c>
      <c r="EA31" s="364">
        <v>0</v>
      </c>
      <c r="EB31" s="364">
        <v>0.7</v>
      </c>
      <c r="EC31" s="364">
        <v>3.4</v>
      </c>
      <c r="ED31" s="364">
        <v>1.9</v>
      </c>
      <c r="EE31" s="364">
        <v>35.5</v>
      </c>
      <c r="EF31" s="364">
        <v>12.4</v>
      </c>
      <c r="EG31" s="364">
        <v>9.6999999999999993</v>
      </c>
      <c r="EH31" s="364">
        <v>6.5</v>
      </c>
      <c r="EI31" s="364">
        <v>21.2</v>
      </c>
      <c r="EJ31" s="364">
        <v>0</v>
      </c>
      <c r="EK31" s="364">
        <v>1.6</v>
      </c>
      <c r="EL31" s="364">
        <v>7</v>
      </c>
      <c r="EM31" s="364">
        <v>3</v>
      </c>
      <c r="EN31" s="364">
        <v>4.9000000000000004</v>
      </c>
      <c r="EO31" s="364">
        <v>0.9</v>
      </c>
      <c r="EP31" s="364">
        <v>0.8</v>
      </c>
      <c r="EQ31" s="364">
        <v>0.9</v>
      </c>
      <c r="ER31" s="364">
        <v>2.6</v>
      </c>
      <c r="ES31" s="364">
        <v>0</v>
      </c>
      <c r="ET31" s="364">
        <v>0.1</v>
      </c>
      <c r="EU31" s="364">
        <v>0.2</v>
      </c>
      <c r="EV31" s="364">
        <v>0.3</v>
      </c>
      <c r="EW31" s="364">
        <v>13.3</v>
      </c>
      <c r="EX31" s="364">
        <v>3.4</v>
      </c>
      <c r="EY31" s="364">
        <v>2.4</v>
      </c>
      <c r="EZ31" s="364">
        <v>2.2999999999999998</v>
      </c>
      <c r="FA31" s="364">
        <v>6.1</v>
      </c>
      <c r="FB31" s="364">
        <v>0.1</v>
      </c>
      <c r="FC31" s="364">
        <v>0.4</v>
      </c>
      <c r="FD31" s="364">
        <v>1.7</v>
      </c>
      <c r="FE31" s="364">
        <v>0.8</v>
      </c>
      <c r="FF31" s="364">
        <v>4.5999999999999996</v>
      </c>
      <c r="FG31" s="364">
        <v>1.5</v>
      </c>
      <c r="FH31" s="364">
        <v>0.6</v>
      </c>
      <c r="FI31" s="364">
        <v>0.9</v>
      </c>
      <c r="FJ31" s="364">
        <v>0.8</v>
      </c>
      <c r="FK31" s="364">
        <v>0.2</v>
      </c>
      <c r="FL31" s="364">
        <v>0</v>
      </c>
      <c r="FM31" s="364">
        <v>0.3</v>
      </c>
      <c r="FN31" s="364">
        <v>0</v>
      </c>
      <c r="FO31" s="364">
        <v>4.0999999999999996</v>
      </c>
      <c r="FP31" s="364">
        <v>3.1</v>
      </c>
      <c r="FQ31" s="364">
        <v>0.3</v>
      </c>
      <c r="FR31" s="364">
        <v>0</v>
      </c>
      <c r="FS31" s="364">
        <v>0.9</v>
      </c>
      <c r="FT31" s="364">
        <v>0</v>
      </c>
      <c r="FU31" s="364">
        <v>0.1</v>
      </c>
      <c r="FV31" s="364">
        <v>0.1</v>
      </c>
      <c r="FW31" s="364">
        <v>0</v>
      </c>
      <c r="FX31" s="364">
        <v>13.6</v>
      </c>
      <c r="FY31" s="364">
        <v>3.6</v>
      </c>
      <c r="FZ31" s="364">
        <v>2.5</v>
      </c>
      <c r="GA31" s="364">
        <v>1.9</v>
      </c>
      <c r="GB31" s="364">
        <v>7.7</v>
      </c>
      <c r="GC31" s="364">
        <v>0</v>
      </c>
      <c r="GD31" s="364">
        <v>0.2</v>
      </c>
      <c r="GE31" s="364">
        <v>0.8</v>
      </c>
      <c r="GF31" s="364">
        <v>0.2</v>
      </c>
      <c r="GG31" s="364">
        <v>2.9</v>
      </c>
      <c r="GH31" s="364">
        <v>0.2</v>
      </c>
      <c r="GI31" s="364">
        <v>0</v>
      </c>
      <c r="GJ31" s="364">
        <v>0.1</v>
      </c>
      <c r="GK31" s="364">
        <v>1.4</v>
      </c>
      <c r="GL31" s="364">
        <v>1.8</v>
      </c>
      <c r="GM31" s="364">
        <v>0</v>
      </c>
      <c r="GN31" s="364">
        <v>0</v>
      </c>
      <c r="GO31" s="364">
        <v>0</v>
      </c>
      <c r="GP31" s="364">
        <v>1.7</v>
      </c>
      <c r="GQ31" s="364">
        <v>0.1</v>
      </c>
      <c r="GR31" s="364">
        <v>1.1000000000000001</v>
      </c>
      <c r="GS31" s="364">
        <v>0.5</v>
      </c>
      <c r="GT31" s="364">
        <v>0</v>
      </c>
      <c r="GU31" s="364">
        <v>0</v>
      </c>
      <c r="GV31" s="364">
        <v>0</v>
      </c>
      <c r="GW31" s="364">
        <v>0</v>
      </c>
      <c r="GX31" s="364">
        <v>0</v>
      </c>
      <c r="GY31" s="364">
        <v>5.4</v>
      </c>
      <c r="GZ31" s="364">
        <v>1.7</v>
      </c>
      <c r="HA31" s="364">
        <v>1.2</v>
      </c>
      <c r="HB31" s="364">
        <v>0.4</v>
      </c>
      <c r="HC31" s="364">
        <v>2.2999999999999998</v>
      </c>
      <c r="HD31" s="364">
        <v>0.2</v>
      </c>
      <c r="HE31" s="364">
        <v>0.1</v>
      </c>
      <c r="HF31" s="364">
        <v>0.8</v>
      </c>
      <c r="HG31" s="364">
        <v>0.3</v>
      </c>
      <c r="HH31" s="364">
        <v>30.5</v>
      </c>
    </row>
    <row r="32" spans="1:216" ht="15" x14ac:dyDescent="0.25">
      <c r="A32" s="352" t="s">
        <v>224</v>
      </c>
      <c r="B32" s="364">
        <v>60.33</v>
      </c>
      <c r="C32" s="364">
        <v>36.619999999999997</v>
      </c>
      <c r="D32" s="364">
        <v>33.229999999999997</v>
      </c>
      <c r="E32" s="364">
        <v>31.41</v>
      </c>
      <c r="F32" s="364">
        <v>32.07</v>
      </c>
      <c r="G32" s="364">
        <v>17.25</v>
      </c>
      <c r="H32" s="364">
        <v>19.46</v>
      </c>
      <c r="I32" s="364">
        <v>22.79</v>
      </c>
      <c r="J32" s="364">
        <v>11.54</v>
      </c>
      <c r="K32" s="364">
        <v>12.7</v>
      </c>
      <c r="L32" s="364">
        <v>12.92</v>
      </c>
      <c r="M32" s="364">
        <v>10.66</v>
      </c>
      <c r="N32" s="364">
        <v>8.26</v>
      </c>
      <c r="O32" s="364">
        <v>10.71</v>
      </c>
      <c r="P32" s="364">
        <v>5.01</v>
      </c>
      <c r="Q32" s="364">
        <v>18.7</v>
      </c>
      <c r="R32" s="364">
        <v>19.829999999999998</v>
      </c>
      <c r="S32" s="364">
        <v>16.47</v>
      </c>
      <c r="T32" s="364">
        <v>22.99</v>
      </c>
      <c r="U32" s="364">
        <v>25.91</v>
      </c>
      <c r="V32" s="364">
        <v>7.8</v>
      </c>
      <c r="W32" s="364">
        <v>12.98</v>
      </c>
      <c r="X32" s="364">
        <v>14.55</v>
      </c>
      <c r="Y32" s="364">
        <v>6.03</v>
      </c>
      <c r="Z32" s="364">
        <v>31.02</v>
      </c>
      <c r="AA32" s="364">
        <v>30.34</v>
      </c>
      <c r="AB32" s="364">
        <v>8.3699999999999992</v>
      </c>
      <c r="AC32" s="364">
        <v>18.079999999999998</v>
      </c>
      <c r="AD32" s="364">
        <v>11.84</v>
      </c>
      <c r="AE32" s="364">
        <v>7.75</v>
      </c>
      <c r="AF32" s="364">
        <v>8.5500000000000007</v>
      </c>
      <c r="AG32" s="364">
        <v>11.02</v>
      </c>
      <c r="AH32" s="364">
        <v>12.48</v>
      </c>
      <c r="AI32" s="364">
        <v>7.95</v>
      </c>
      <c r="AJ32" s="364">
        <v>17.440000000000001</v>
      </c>
      <c r="AK32" s="364">
        <v>11.5</v>
      </c>
      <c r="AL32" s="364">
        <v>9.5299999999999994</v>
      </c>
      <c r="AM32" s="364">
        <v>11.66</v>
      </c>
      <c r="AN32" s="364">
        <v>3.42</v>
      </c>
      <c r="AO32" s="364">
        <v>7.77</v>
      </c>
      <c r="AP32" s="364">
        <v>9.3699999999999992</v>
      </c>
      <c r="AQ32" s="364">
        <v>6.39</v>
      </c>
      <c r="AR32" s="364">
        <v>7.96</v>
      </c>
      <c r="AS32" s="364">
        <v>7.34</v>
      </c>
      <c r="AT32" s="364">
        <v>7.67</v>
      </c>
      <c r="AU32" s="364">
        <v>5.17</v>
      </c>
      <c r="AV32" s="364">
        <v>5.95</v>
      </c>
      <c r="AW32" s="364">
        <v>16.260000000000002</v>
      </c>
      <c r="AX32" s="364">
        <v>4.1399999999999997</v>
      </c>
      <c r="AY32" s="364">
        <v>35.799999999999997</v>
      </c>
      <c r="AZ32" s="364">
        <v>42.52</v>
      </c>
      <c r="BA32" s="364">
        <v>19.91</v>
      </c>
      <c r="BB32" s="364">
        <v>22.34</v>
      </c>
      <c r="BC32" s="364">
        <v>46.34</v>
      </c>
      <c r="BD32" s="364">
        <v>26.93</v>
      </c>
      <c r="BE32" s="364">
        <v>0</v>
      </c>
      <c r="BF32" s="364">
        <v>0</v>
      </c>
      <c r="BG32" s="364">
        <v>18.8</v>
      </c>
      <c r="BH32" s="364">
        <v>22.56</v>
      </c>
      <c r="BI32" s="364">
        <v>41.38</v>
      </c>
      <c r="BJ32" s="364">
        <v>6.16</v>
      </c>
      <c r="BK32" s="364">
        <v>3.53</v>
      </c>
      <c r="BL32" s="364">
        <v>0</v>
      </c>
      <c r="BM32" s="364">
        <v>0</v>
      </c>
      <c r="BN32" s="364">
        <v>29.31</v>
      </c>
      <c r="BO32" s="364">
        <v>5.37</v>
      </c>
      <c r="BP32" s="364">
        <v>32.909999999999997</v>
      </c>
      <c r="BQ32" s="364">
        <v>28.98</v>
      </c>
      <c r="BR32" s="364">
        <v>37.07</v>
      </c>
      <c r="BS32" s="364">
        <v>0</v>
      </c>
      <c r="BT32" s="364">
        <v>0</v>
      </c>
      <c r="BU32" s="364">
        <v>32.44</v>
      </c>
      <c r="BV32" s="364">
        <v>8.2899999999999991</v>
      </c>
      <c r="BW32" s="364">
        <v>47.44</v>
      </c>
      <c r="BX32" s="364">
        <v>31.86</v>
      </c>
      <c r="BY32" s="364">
        <v>20</v>
      </c>
      <c r="BZ32" s="364">
        <v>0</v>
      </c>
      <c r="CA32" s="364">
        <v>0</v>
      </c>
      <c r="CB32" s="364">
        <v>13.09</v>
      </c>
      <c r="CC32" s="364">
        <v>5.93</v>
      </c>
      <c r="CD32" s="364">
        <v>33.549999999999997</v>
      </c>
      <c r="CE32" s="364">
        <v>14.26</v>
      </c>
      <c r="CF32" s="364">
        <v>0</v>
      </c>
      <c r="CG32" s="364">
        <v>0</v>
      </c>
      <c r="CH32" s="364">
        <v>0</v>
      </c>
      <c r="CI32" s="364">
        <v>17.03</v>
      </c>
      <c r="CJ32" s="364">
        <v>5.07</v>
      </c>
      <c r="CK32" s="364">
        <v>12.48</v>
      </c>
      <c r="CL32" s="364">
        <v>18</v>
      </c>
      <c r="CM32" s="364">
        <v>22.44</v>
      </c>
      <c r="CN32" s="364">
        <v>0</v>
      </c>
      <c r="CO32" s="364">
        <v>12.7</v>
      </c>
      <c r="CP32" s="364">
        <v>6.12</v>
      </c>
      <c r="CQ32" s="364">
        <v>3.08</v>
      </c>
      <c r="CR32" s="364">
        <v>6.91</v>
      </c>
      <c r="CS32" s="364">
        <v>6.44</v>
      </c>
      <c r="CT32" s="364">
        <v>4.79</v>
      </c>
      <c r="CU32" s="364">
        <v>3.63</v>
      </c>
      <c r="CV32" s="364">
        <v>3.02</v>
      </c>
      <c r="CW32" s="364">
        <v>4.55</v>
      </c>
      <c r="CX32" s="364">
        <v>0</v>
      </c>
      <c r="CY32" s="364">
        <v>0</v>
      </c>
      <c r="CZ32" s="364">
        <v>0</v>
      </c>
      <c r="DA32" s="364">
        <v>2.87</v>
      </c>
      <c r="DB32" s="364">
        <v>3.98</v>
      </c>
      <c r="DC32" s="364">
        <v>5.82</v>
      </c>
      <c r="DD32" s="364">
        <v>8.23</v>
      </c>
      <c r="DE32" s="364">
        <v>3.77</v>
      </c>
      <c r="DF32" s="364">
        <v>5.18</v>
      </c>
      <c r="DG32" s="364">
        <v>6.93</v>
      </c>
      <c r="DH32" s="364">
        <v>5.07</v>
      </c>
      <c r="DI32" s="364">
        <v>5.61</v>
      </c>
      <c r="DJ32" s="364">
        <v>9.39</v>
      </c>
      <c r="DK32" s="364">
        <v>12</v>
      </c>
      <c r="DL32" s="364">
        <v>11.25</v>
      </c>
      <c r="DM32" s="364">
        <v>9.15</v>
      </c>
      <c r="DN32" s="364">
        <v>8.5</v>
      </c>
      <c r="DO32" s="364">
        <v>5.03</v>
      </c>
      <c r="DP32" s="364">
        <v>4.4400000000000004</v>
      </c>
      <c r="DQ32" s="364">
        <v>5.65</v>
      </c>
      <c r="DR32" s="364">
        <v>1.36</v>
      </c>
      <c r="DS32" s="364">
        <v>4.3499999999999996</v>
      </c>
      <c r="DT32" s="364">
        <v>5.21</v>
      </c>
      <c r="DU32" s="364">
        <v>6.76</v>
      </c>
      <c r="DV32" s="364">
        <v>10.36</v>
      </c>
      <c r="DW32" s="364">
        <v>6.94</v>
      </c>
      <c r="DX32" s="364">
        <v>5.74</v>
      </c>
      <c r="DY32" s="364">
        <v>4.51</v>
      </c>
      <c r="DZ32" s="364">
        <v>6.39</v>
      </c>
      <c r="EA32" s="364">
        <v>0</v>
      </c>
      <c r="EB32" s="364">
        <v>3.84</v>
      </c>
      <c r="EC32" s="364">
        <v>7.33</v>
      </c>
      <c r="ED32" s="364">
        <v>5.93</v>
      </c>
      <c r="EE32" s="364">
        <v>11.33</v>
      </c>
      <c r="EF32" s="364">
        <v>8.31</v>
      </c>
      <c r="EG32" s="364">
        <v>5.67</v>
      </c>
      <c r="EH32" s="364">
        <v>4.72</v>
      </c>
      <c r="EI32" s="364">
        <v>6.71</v>
      </c>
      <c r="EJ32" s="364">
        <v>1.36</v>
      </c>
      <c r="EK32" s="364">
        <v>4.5999999999999996</v>
      </c>
      <c r="EL32" s="364">
        <v>6.44</v>
      </c>
      <c r="EM32" s="364">
        <v>6.69</v>
      </c>
      <c r="EN32" s="364">
        <v>4.3899999999999997</v>
      </c>
      <c r="EO32" s="364">
        <v>3.86</v>
      </c>
      <c r="EP32" s="364">
        <v>3.4</v>
      </c>
      <c r="EQ32" s="364">
        <v>3.08</v>
      </c>
      <c r="ER32" s="364">
        <v>3.57</v>
      </c>
      <c r="ES32" s="364">
        <v>0</v>
      </c>
      <c r="ET32" s="364">
        <v>3.19</v>
      </c>
      <c r="EU32" s="364">
        <v>4.83</v>
      </c>
      <c r="EV32" s="364">
        <v>5.88</v>
      </c>
      <c r="EW32" s="364">
        <v>5.01</v>
      </c>
      <c r="EX32" s="364">
        <v>5.96</v>
      </c>
      <c r="EY32" s="364">
        <v>3.58</v>
      </c>
      <c r="EZ32" s="364">
        <v>2.76</v>
      </c>
      <c r="FA32" s="364">
        <v>3.11</v>
      </c>
      <c r="FB32" s="364">
        <v>2.23</v>
      </c>
      <c r="FC32" s="364">
        <v>2.58</v>
      </c>
      <c r="FD32" s="364">
        <v>4.5999999999999996</v>
      </c>
      <c r="FE32" s="364">
        <v>4.3099999999999996</v>
      </c>
      <c r="FF32" s="364">
        <v>4.45</v>
      </c>
      <c r="FG32" s="364">
        <v>5.53</v>
      </c>
      <c r="FH32" s="364">
        <v>2.97</v>
      </c>
      <c r="FI32" s="364">
        <v>3.9</v>
      </c>
      <c r="FJ32" s="364">
        <v>2.82</v>
      </c>
      <c r="FK32" s="364">
        <v>1.17</v>
      </c>
      <c r="FL32" s="364">
        <v>2.75</v>
      </c>
      <c r="FM32" s="364">
        <v>5.6</v>
      </c>
      <c r="FN32" s="364">
        <v>7.37</v>
      </c>
      <c r="FO32" s="364">
        <v>3.82</v>
      </c>
      <c r="FP32" s="364">
        <v>3.87</v>
      </c>
      <c r="FQ32" s="364">
        <v>1.91</v>
      </c>
      <c r="FR32" s="364">
        <v>0.47</v>
      </c>
      <c r="FS32" s="364">
        <v>2.94</v>
      </c>
      <c r="FT32" s="364">
        <v>0</v>
      </c>
      <c r="FU32" s="364">
        <v>7.02</v>
      </c>
      <c r="FV32" s="364">
        <v>1.63</v>
      </c>
      <c r="FW32" s="364">
        <v>0</v>
      </c>
      <c r="FX32" s="364">
        <v>4.9400000000000004</v>
      </c>
      <c r="FY32" s="364">
        <v>4.3099999999999996</v>
      </c>
      <c r="FZ32" s="364">
        <v>4.88</v>
      </c>
      <c r="GA32" s="364">
        <v>2.68</v>
      </c>
      <c r="GB32" s="364">
        <v>3.99</v>
      </c>
      <c r="GC32" s="364">
        <v>0</v>
      </c>
      <c r="GD32" s="364">
        <v>2.17</v>
      </c>
      <c r="GE32" s="364">
        <v>3.22</v>
      </c>
      <c r="GF32" s="364">
        <v>3.95</v>
      </c>
      <c r="GG32" s="364">
        <v>6.04</v>
      </c>
      <c r="GH32" s="364">
        <v>1.48</v>
      </c>
      <c r="GI32" s="364">
        <v>1.61</v>
      </c>
      <c r="GJ32" s="364">
        <v>1.6</v>
      </c>
      <c r="GK32" s="364">
        <v>5.05</v>
      </c>
      <c r="GL32" s="364">
        <v>5.53</v>
      </c>
      <c r="GM32" s="364">
        <v>0</v>
      </c>
      <c r="GN32" s="364">
        <v>0</v>
      </c>
      <c r="GO32" s="364">
        <v>0</v>
      </c>
      <c r="GP32" s="364">
        <v>4.03</v>
      </c>
      <c r="GQ32" s="364">
        <v>1.86</v>
      </c>
      <c r="GR32" s="364">
        <v>5.08</v>
      </c>
      <c r="GS32" s="364">
        <v>2.31</v>
      </c>
      <c r="GT32" s="364">
        <v>0</v>
      </c>
      <c r="GU32" s="364">
        <v>0</v>
      </c>
      <c r="GV32" s="364">
        <v>0</v>
      </c>
      <c r="GW32" s="364">
        <v>0</v>
      </c>
      <c r="GX32" s="364">
        <v>0</v>
      </c>
      <c r="GY32" s="364">
        <v>5.3</v>
      </c>
      <c r="GZ32" s="364">
        <v>4.0999999999999996</v>
      </c>
      <c r="HA32" s="364">
        <v>4.3</v>
      </c>
      <c r="HB32" s="364">
        <v>4.1500000000000004</v>
      </c>
      <c r="HC32" s="364">
        <v>3.65</v>
      </c>
      <c r="HD32" s="364">
        <v>3.99</v>
      </c>
      <c r="HE32" s="364">
        <v>2.85</v>
      </c>
      <c r="HF32" s="364">
        <v>4.09</v>
      </c>
      <c r="HG32" s="364">
        <v>5.22</v>
      </c>
      <c r="HH32" s="364">
        <v>30.25</v>
      </c>
    </row>
    <row r="33" spans="1:216" ht="15" x14ac:dyDescent="0.25">
      <c r="A33" s="352" t="s">
        <v>225</v>
      </c>
      <c r="B33" s="364">
        <v>28.41</v>
      </c>
      <c r="C33" s="364">
        <v>8.06</v>
      </c>
      <c r="D33" s="364">
        <v>8.02</v>
      </c>
      <c r="E33" s="364">
        <v>6.78</v>
      </c>
      <c r="F33" s="364">
        <v>3.34</v>
      </c>
      <c r="G33" s="364">
        <v>8.07</v>
      </c>
      <c r="H33" s="364">
        <v>5.96</v>
      </c>
      <c r="I33" s="364">
        <v>3.07</v>
      </c>
      <c r="J33" s="364">
        <v>6.35</v>
      </c>
      <c r="K33" s="364">
        <v>3.03</v>
      </c>
      <c r="L33" s="364">
        <v>1.78</v>
      </c>
      <c r="M33" s="364">
        <v>4.9800000000000004</v>
      </c>
      <c r="N33" s="364">
        <v>2.4500000000000002</v>
      </c>
      <c r="O33" s="364">
        <v>2.17</v>
      </c>
      <c r="P33" s="364">
        <v>2.4300000000000002</v>
      </c>
      <c r="Q33" s="364">
        <v>4.38</v>
      </c>
      <c r="R33" s="364">
        <v>3.57</v>
      </c>
      <c r="S33" s="364">
        <v>4.59</v>
      </c>
      <c r="T33" s="364">
        <v>3.27</v>
      </c>
      <c r="U33" s="364">
        <v>2.96</v>
      </c>
      <c r="V33" s="364">
        <v>2.39</v>
      </c>
      <c r="W33" s="364">
        <v>3.2</v>
      </c>
      <c r="X33" s="364">
        <v>3.35</v>
      </c>
      <c r="Y33" s="364">
        <v>2.34</v>
      </c>
      <c r="Z33" s="364">
        <v>19.55</v>
      </c>
      <c r="AA33" s="364">
        <v>19.07</v>
      </c>
      <c r="AB33" s="364">
        <v>5.0199999999999996</v>
      </c>
      <c r="AC33" s="364">
        <v>10.45</v>
      </c>
      <c r="AD33" s="364">
        <v>9.7200000000000006</v>
      </c>
      <c r="AE33" s="364">
        <v>4.84</v>
      </c>
      <c r="AF33" s="364">
        <v>8.59</v>
      </c>
      <c r="AG33" s="364">
        <v>4.8499999999999996</v>
      </c>
      <c r="AH33" s="364">
        <v>6.5</v>
      </c>
      <c r="AI33" s="364">
        <v>5.48</v>
      </c>
      <c r="AJ33" s="364">
        <v>11.18</v>
      </c>
      <c r="AK33" s="364">
        <v>6.79</v>
      </c>
      <c r="AL33" s="364">
        <v>4.84</v>
      </c>
      <c r="AM33" s="364">
        <v>7.52</v>
      </c>
      <c r="AN33" s="364">
        <v>2.25</v>
      </c>
      <c r="AO33" s="364">
        <v>4.3600000000000003</v>
      </c>
      <c r="AP33" s="364">
        <v>6.37</v>
      </c>
      <c r="AQ33" s="364">
        <v>2.82</v>
      </c>
      <c r="AR33" s="364">
        <v>7.24</v>
      </c>
      <c r="AS33" s="364">
        <v>3.4</v>
      </c>
      <c r="AT33" s="364">
        <v>4.26</v>
      </c>
      <c r="AU33" s="364">
        <v>3.45</v>
      </c>
      <c r="AV33" s="364">
        <v>3.54</v>
      </c>
      <c r="AW33" s="364">
        <v>10.15</v>
      </c>
      <c r="AX33" s="364">
        <v>2.92</v>
      </c>
      <c r="AY33" s="364">
        <v>7.2</v>
      </c>
      <c r="AZ33" s="364">
        <v>8.01</v>
      </c>
      <c r="BA33" s="364">
        <v>8.8699999999999992</v>
      </c>
      <c r="BB33" s="364">
        <v>1.59</v>
      </c>
      <c r="BC33" s="364">
        <v>8.18</v>
      </c>
      <c r="BD33" s="364">
        <v>2.44</v>
      </c>
      <c r="BE33" s="364">
        <v>0</v>
      </c>
      <c r="BF33" s="364">
        <v>0</v>
      </c>
      <c r="BG33" s="364">
        <v>7.46</v>
      </c>
      <c r="BH33" s="364">
        <v>10.69</v>
      </c>
      <c r="BI33" s="364">
        <v>2.89</v>
      </c>
      <c r="BJ33" s="364">
        <v>1.98</v>
      </c>
      <c r="BK33" s="364">
        <v>0.78</v>
      </c>
      <c r="BL33" s="364">
        <v>0</v>
      </c>
      <c r="BM33" s="364">
        <v>0</v>
      </c>
      <c r="BN33" s="364">
        <v>4.92</v>
      </c>
      <c r="BO33" s="364">
        <v>1.94</v>
      </c>
      <c r="BP33" s="364">
        <v>3.34</v>
      </c>
      <c r="BQ33" s="364">
        <v>4.95</v>
      </c>
      <c r="BR33" s="364">
        <v>3.37</v>
      </c>
      <c r="BS33" s="364">
        <v>0</v>
      </c>
      <c r="BT33" s="364">
        <v>0</v>
      </c>
      <c r="BU33" s="364">
        <v>6.36</v>
      </c>
      <c r="BV33" s="364">
        <v>3.24</v>
      </c>
      <c r="BW33" s="364">
        <v>4.57</v>
      </c>
      <c r="BX33" s="364">
        <v>6.29</v>
      </c>
      <c r="BY33" s="364">
        <v>2.2799999999999998</v>
      </c>
      <c r="BZ33" s="364">
        <v>0</v>
      </c>
      <c r="CA33" s="364">
        <v>0</v>
      </c>
      <c r="CB33" s="364">
        <v>4.21</v>
      </c>
      <c r="CC33" s="364">
        <v>3.39</v>
      </c>
      <c r="CD33" s="364">
        <v>3.86</v>
      </c>
      <c r="CE33" s="364">
        <v>4.21</v>
      </c>
      <c r="CF33" s="364">
        <v>0</v>
      </c>
      <c r="CG33" s="364">
        <v>0</v>
      </c>
      <c r="CH33" s="364">
        <v>0</v>
      </c>
      <c r="CI33" s="364">
        <v>3.98</v>
      </c>
      <c r="CJ33" s="364">
        <v>2.21</v>
      </c>
      <c r="CK33" s="364">
        <v>1.3</v>
      </c>
      <c r="CL33" s="364">
        <v>4.13</v>
      </c>
      <c r="CM33" s="364">
        <v>2.37</v>
      </c>
      <c r="CN33" s="364">
        <v>0</v>
      </c>
      <c r="CO33" s="364">
        <v>2.09</v>
      </c>
      <c r="CP33" s="364">
        <v>3.73</v>
      </c>
      <c r="CQ33" s="364">
        <v>1.75</v>
      </c>
      <c r="CR33" s="364">
        <v>3.23</v>
      </c>
      <c r="CS33" s="364">
        <v>2.79</v>
      </c>
      <c r="CT33" s="364">
        <v>3.84</v>
      </c>
      <c r="CU33" s="364">
        <v>2.5099999999999998</v>
      </c>
      <c r="CV33" s="364">
        <v>2.65</v>
      </c>
      <c r="CW33" s="364">
        <v>4.83</v>
      </c>
      <c r="CX33" s="364">
        <v>0</v>
      </c>
      <c r="CY33" s="364">
        <v>0</v>
      </c>
      <c r="CZ33" s="364">
        <v>0</v>
      </c>
      <c r="DA33" s="364">
        <v>4.55</v>
      </c>
      <c r="DB33" s="364">
        <v>3.94</v>
      </c>
      <c r="DC33" s="364">
        <v>4.96</v>
      </c>
      <c r="DD33" s="364">
        <v>8.6199999999999992</v>
      </c>
      <c r="DE33" s="364">
        <v>3.66</v>
      </c>
      <c r="DF33" s="364">
        <v>5.12</v>
      </c>
      <c r="DG33" s="364">
        <v>7.78</v>
      </c>
      <c r="DH33" s="364">
        <v>5.9</v>
      </c>
      <c r="DI33" s="364">
        <v>4.6399999999999997</v>
      </c>
      <c r="DJ33" s="364">
        <v>12.97</v>
      </c>
      <c r="DK33" s="364">
        <v>8.2200000000000006</v>
      </c>
      <c r="DL33" s="364">
        <v>7.7</v>
      </c>
      <c r="DM33" s="364">
        <v>6.17</v>
      </c>
      <c r="DN33" s="364">
        <v>4.68</v>
      </c>
      <c r="DO33" s="364">
        <v>2.97</v>
      </c>
      <c r="DP33" s="364">
        <v>3.1</v>
      </c>
      <c r="DQ33" s="364">
        <v>5.03</v>
      </c>
      <c r="DR33" s="364">
        <v>0.9</v>
      </c>
      <c r="DS33" s="364">
        <v>2.4500000000000002</v>
      </c>
      <c r="DT33" s="364">
        <v>2.82</v>
      </c>
      <c r="DU33" s="364">
        <v>2.4300000000000002</v>
      </c>
      <c r="DV33" s="364">
        <v>7.22</v>
      </c>
      <c r="DW33" s="364">
        <v>3.89</v>
      </c>
      <c r="DX33" s="364">
        <v>3.04</v>
      </c>
      <c r="DY33" s="364">
        <v>3.35</v>
      </c>
      <c r="DZ33" s="364">
        <v>6.05</v>
      </c>
      <c r="EA33" s="364">
        <v>0</v>
      </c>
      <c r="EB33" s="364">
        <v>2.31</v>
      </c>
      <c r="EC33" s="364">
        <v>3.69</v>
      </c>
      <c r="ED33" s="364">
        <v>2.27</v>
      </c>
      <c r="EE33" s="364">
        <v>7.72</v>
      </c>
      <c r="EF33" s="364">
        <v>4.59</v>
      </c>
      <c r="EG33" s="364">
        <v>3.18</v>
      </c>
      <c r="EH33" s="364">
        <v>3.36</v>
      </c>
      <c r="EI33" s="364">
        <v>6.14</v>
      </c>
      <c r="EJ33" s="364">
        <v>0.9</v>
      </c>
      <c r="EK33" s="364">
        <v>2.64</v>
      </c>
      <c r="EL33" s="364">
        <v>3.35</v>
      </c>
      <c r="EM33" s="364">
        <v>2.48</v>
      </c>
      <c r="EN33" s="364">
        <v>3.39</v>
      </c>
      <c r="EO33" s="364">
        <v>2.31</v>
      </c>
      <c r="EP33" s="364">
        <v>1.81</v>
      </c>
      <c r="EQ33" s="364">
        <v>2.46</v>
      </c>
      <c r="ER33" s="364">
        <v>3.61</v>
      </c>
      <c r="ES33" s="364">
        <v>0</v>
      </c>
      <c r="ET33" s="364">
        <v>2.13</v>
      </c>
      <c r="EU33" s="364">
        <v>2.71</v>
      </c>
      <c r="EV33" s="364">
        <v>2.1800000000000002</v>
      </c>
      <c r="EW33" s="364">
        <v>3.31</v>
      </c>
      <c r="EX33" s="364">
        <v>3.39</v>
      </c>
      <c r="EY33" s="364">
        <v>1.89</v>
      </c>
      <c r="EZ33" s="364">
        <v>2.23</v>
      </c>
      <c r="FA33" s="364">
        <v>2.65</v>
      </c>
      <c r="FB33" s="364">
        <v>1.88</v>
      </c>
      <c r="FC33" s="364">
        <v>1.65</v>
      </c>
      <c r="FD33" s="364">
        <v>2.56</v>
      </c>
      <c r="FE33" s="364">
        <v>1.85</v>
      </c>
      <c r="FF33" s="364">
        <v>3.09</v>
      </c>
      <c r="FG33" s="364">
        <v>3.35</v>
      </c>
      <c r="FH33" s="364">
        <v>1.75</v>
      </c>
      <c r="FI33" s="364">
        <v>3.36</v>
      </c>
      <c r="FJ33" s="364">
        <v>1.88</v>
      </c>
      <c r="FK33" s="364">
        <v>1.1599999999999999</v>
      </c>
      <c r="FL33" s="364">
        <v>1.9</v>
      </c>
      <c r="FM33" s="364">
        <v>2.91</v>
      </c>
      <c r="FN33" s="364">
        <v>3.44</v>
      </c>
      <c r="FO33" s="364">
        <v>2.44</v>
      </c>
      <c r="FP33" s="364">
        <v>2.2200000000000002</v>
      </c>
      <c r="FQ33" s="364">
        <v>0.98</v>
      </c>
      <c r="FR33" s="364">
        <v>0.9</v>
      </c>
      <c r="FS33" s="364">
        <v>2.83</v>
      </c>
      <c r="FT33" s="364">
        <v>0</v>
      </c>
      <c r="FU33" s="364">
        <v>4.1100000000000003</v>
      </c>
      <c r="FV33" s="364">
        <v>0.85</v>
      </c>
      <c r="FW33" s="364">
        <v>0</v>
      </c>
      <c r="FX33" s="364">
        <v>3.46</v>
      </c>
      <c r="FY33" s="364">
        <v>2.46</v>
      </c>
      <c r="FZ33" s="364">
        <v>3.06</v>
      </c>
      <c r="GA33" s="364">
        <v>1.77</v>
      </c>
      <c r="GB33" s="364">
        <v>3.31</v>
      </c>
      <c r="GC33" s="364">
        <v>0</v>
      </c>
      <c r="GD33" s="364">
        <v>1.33</v>
      </c>
      <c r="GE33" s="364">
        <v>1.73</v>
      </c>
      <c r="GF33" s="364">
        <v>1.4</v>
      </c>
      <c r="GG33" s="364">
        <v>5.69</v>
      </c>
      <c r="GH33" s="364">
        <v>0.91</v>
      </c>
      <c r="GI33" s="364">
        <v>2.2599999999999998</v>
      </c>
      <c r="GJ33" s="364">
        <v>1.73</v>
      </c>
      <c r="GK33" s="364">
        <v>5.24</v>
      </c>
      <c r="GL33" s="364">
        <v>4.8600000000000003</v>
      </c>
      <c r="GM33" s="364">
        <v>0</v>
      </c>
      <c r="GN33" s="364">
        <v>0</v>
      </c>
      <c r="GO33" s="364">
        <v>0</v>
      </c>
      <c r="GP33" s="364">
        <v>2.42</v>
      </c>
      <c r="GQ33" s="364">
        <v>1.1399999999999999</v>
      </c>
      <c r="GR33" s="364">
        <v>2.4700000000000002</v>
      </c>
      <c r="GS33" s="364">
        <v>2.5499999999999998</v>
      </c>
      <c r="GT33" s="364">
        <v>0</v>
      </c>
      <c r="GU33" s="364">
        <v>0</v>
      </c>
      <c r="GV33" s="364">
        <v>0</v>
      </c>
      <c r="GW33" s="364">
        <v>0</v>
      </c>
      <c r="GX33" s="364">
        <v>0</v>
      </c>
      <c r="GY33" s="364">
        <v>3.11</v>
      </c>
      <c r="GZ33" s="364">
        <v>2.2999999999999998</v>
      </c>
      <c r="HA33" s="364">
        <v>2.02</v>
      </c>
      <c r="HB33" s="364">
        <v>3.13</v>
      </c>
      <c r="HC33" s="364">
        <v>2.5499999999999998</v>
      </c>
      <c r="HD33" s="364">
        <v>2.61</v>
      </c>
      <c r="HE33" s="364">
        <v>1.7</v>
      </c>
      <c r="HF33" s="364">
        <v>1.95</v>
      </c>
      <c r="HG33" s="364">
        <v>1.92</v>
      </c>
      <c r="HH33" s="364">
        <v>6.87</v>
      </c>
    </row>
    <row r="34" spans="1:216" ht="15" x14ac:dyDescent="0.25">
      <c r="A34" s="352" t="s">
        <v>226</v>
      </c>
      <c r="B34" s="364">
        <v>14.88</v>
      </c>
      <c r="C34" s="364">
        <v>4.21</v>
      </c>
      <c r="D34" s="364">
        <v>4.17</v>
      </c>
      <c r="E34" s="364">
        <v>3.59</v>
      </c>
      <c r="F34" s="364">
        <v>2.17</v>
      </c>
      <c r="G34" s="364">
        <v>3.78</v>
      </c>
      <c r="H34" s="364">
        <v>2.94</v>
      </c>
      <c r="I34" s="364">
        <v>1.84</v>
      </c>
      <c r="J34" s="364">
        <v>2.9</v>
      </c>
      <c r="K34" s="364">
        <v>1.77</v>
      </c>
      <c r="L34" s="364">
        <v>1.37</v>
      </c>
      <c r="M34" s="364">
        <v>2.2999999999999998</v>
      </c>
      <c r="N34" s="364">
        <v>1.24</v>
      </c>
      <c r="O34" s="364">
        <v>0.98</v>
      </c>
      <c r="P34" s="364">
        <v>1.35</v>
      </c>
      <c r="Q34" s="364">
        <v>2.61</v>
      </c>
      <c r="R34" s="364">
        <v>2.5499999999999998</v>
      </c>
      <c r="S34" s="364">
        <v>2.5</v>
      </c>
      <c r="T34" s="364">
        <v>1.75</v>
      </c>
      <c r="U34" s="364">
        <v>1.56</v>
      </c>
      <c r="V34" s="364">
        <v>1.33</v>
      </c>
      <c r="W34" s="364">
        <v>1.42</v>
      </c>
      <c r="X34" s="364">
        <v>1.44</v>
      </c>
      <c r="Y34" s="364">
        <v>1.21</v>
      </c>
      <c r="Z34" s="364">
        <v>7.79</v>
      </c>
      <c r="AA34" s="364">
        <v>7.44</v>
      </c>
      <c r="AB34" s="364">
        <v>2.52</v>
      </c>
      <c r="AC34" s="364">
        <v>4.2699999999999996</v>
      </c>
      <c r="AD34" s="364">
        <v>3.05</v>
      </c>
      <c r="AE34" s="364">
        <v>1.8</v>
      </c>
      <c r="AF34" s="364">
        <v>2.5</v>
      </c>
      <c r="AG34" s="364">
        <v>1.96</v>
      </c>
      <c r="AH34" s="364">
        <v>2.84</v>
      </c>
      <c r="AI34" s="364">
        <v>2.4300000000000002</v>
      </c>
      <c r="AJ34" s="364">
        <v>4.5599999999999996</v>
      </c>
      <c r="AK34" s="364">
        <v>2.42</v>
      </c>
      <c r="AL34" s="364">
        <v>1.98</v>
      </c>
      <c r="AM34" s="364">
        <v>3.52</v>
      </c>
      <c r="AN34" s="364">
        <v>1.06</v>
      </c>
      <c r="AO34" s="364">
        <v>2.69</v>
      </c>
      <c r="AP34" s="364">
        <v>3</v>
      </c>
      <c r="AQ34" s="364">
        <v>0.87</v>
      </c>
      <c r="AR34" s="364">
        <v>2.44</v>
      </c>
      <c r="AS34" s="364">
        <v>1.26</v>
      </c>
      <c r="AT34" s="364">
        <v>1.85</v>
      </c>
      <c r="AU34" s="364">
        <v>1.66</v>
      </c>
      <c r="AV34" s="364">
        <v>1.59</v>
      </c>
      <c r="AW34" s="364">
        <v>3.41</v>
      </c>
      <c r="AX34" s="364">
        <v>1.08</v>
      </c>
      <c r="AY34" s="364">
        <v>4.34</v>
      </c>
      <c r="AZ34" s="364">
        <v>4.25</v>
      </c>
      <c r="BA34" s="364">
        <v>6.73</v>
      </c>
      <c r="BB34" s="364">
        <v>0.89</v>
      </c>
      <c r="BC34" s="364">
        <v>3.95</v>
      </c>
      <c r="BD34" s="364">
        <v>0.85</v>
      </c>
      <c r="BE34" s="364">
        <v>0</v>
      </c>
      <c r="BF34" s="364">
        <v>0</v>
      </c>
      <c r="BG34" s="364">
        <v>4.93</v>
      </c>
      <c r="BH34" s="364">
        <v>6.81</v>
      </c>
      <c r="BI34" s="364">
        <v>1.66</v>
      </c>
      <c r="BJ34" s="364">
        <v>1.63</v>
      </c>
      <c r="BK34" s="364">
        <v>0.78</v>
      </c>
      <c r="BL34" s="364">
        <v>0</v>
      </c>
      <c r="BM34" s="364">
        <v>0</v>
      </c>
      <c r="BN34" s="364">
        <v>2.71</v>
      </c>
      <c r="BO34" s="364">
        <v>0.96</v>
      </c>
      <c r="BP34" s="364">
        <v>1.23</v>
      </c>
      <c r="BQ34" s="364">
        <v>2.76</v>
      </c>
      <c r="BR34" s="364">
        <v>1.18</v>
      </c>
      <c r="BS34" s="364">
        <v>0</v>
      </c>
      <c r="BT34" s="364">
        <v>0</v>
      </c>
      <c r="BU34" s="364">
        <v>3.16</v>
      </c>
      <c r="BV34" s="364">
        <v>1.98</v>
      </c>
      <c r="BW34" s="364">
        <v>1.23</v>
      </c>
      <c r="BX34" s="364">
        <v>3.12</v>
      </c>
      <c r="BY34" s="364">
        <v>1.31</v>
      </c>
      <c r="BZ34" s="364">
        <v>0</v>
      </c>
      <c r="CA34" s="364">
        <v>0</v>
      </c>
      <c r="CB34" s="364">
        <v>3.07</v>
      </c>
      <c r="CC34" s="364">
        <v>1.81</v>
      </c>
      <c r="CD34" s="364">
        <v>3.22</v>
      </c>
      <c r="CE34" s="364">
        <v>3.72</v>
      </c>
      <c r="CF34" s="364">
        <v>0</v>
      </c>
      <c r="CG34" s="364">
        <v>0</v>
      </c>
      <c r="CH34" s="364">
        <v>0</v>
      </c>
      <c r="CI34" s="364">
        <v>2.92</v>
      </c>
      <c r="CJ34" s="364">
        <v>1.67</v>
      </c>
      <c r="CK34" s="364">
        <v>0.93</v>
      </c>
      <c r="CL34" s="364">
        <v>3.05</v>
      </c>
      <c r="CM34" s="364">
        <v>1.47</v>
      </c>
      <c r="CN34" s="364">
        <v>0</v>
      </c>
      <c r="CO34" s="364">
        <v>1.47</v>
      </c>
      <c r="CP34" s="364">
        <v>2.83</v>
      </c>
      <c r="CQ34" s="364">
        <v>1.48</v>
      </c>
      <c r="CR34" s="364">
        <v>2.9</v>
      </c>
      <c r="CS34" s="364">
        <v>2.16</v>
      </c>
      <c r="CT34" s="364">
        <v>2.59</v>
      </c>
      <c r="CU34" s="364">
        <v>1.64</v>
      </c>
      <c r="CV34" s="364">
        <v>1.78</v>
      </c>
      <c r="CW34" s="364">
        <v>2.54</v>
      </c>
      <c r="CX34" s="364">
        <v>0</v>
      </c>
      <c r="CY34" s="364">
        <v>0</v>
      </c>
      <c r="CZ34" s="364">
        <v>0</v>
      </c>
      <c r="DA34" s="364">
        <v>1.62</v>
      </c>
      <c r="DB34" s="364">
        <v>2.59</v>
      </c>
      <c r="DC34" s="364">
        <v>1.19</v>
      </c>
      <c r="DD34" s="364">
        <v>5.99</v>
      </c>
      <c r="DE34" s="364">
        <v>2.71</v>
      </c>
      <c r="DF34" s="364">
        <v>4.1500000000000004</v>
      </c>
      <c r="DG34" s="364">
        <v>4.8499999999999996</v>
      </c>
      <c r="DH34" s="364">
        <v>2.4900000000000002</v>
      </c>
      <c r="DI34" s="364">
        <v>2.1</v>
      </c>
      <c r="DJ34" s="364">
        <v>3.66</v>
      </c>
      <c r="DK34" s="364">
        <v>5.24</v>
      </c>
      <c r="DL34" s="364">
        <v>4.74</v>
      </c>
      <c r="DM34" s="364">
        <v>3.93</v>
      </c>
      <c r="DN34" s="364">
        <v>3.12</v>
      </c>
      <c r="DO34" s="364">
        <v>2.11</v>
      </c>
      <c r="DP34" s="364">
        <v>1.71</v>
      </c>
      <c r="DQ34" s="364">
        <v>3.22</v>
      </c>
      <c r="DR34" s="364">
        <v>0.9</v>
      </c>
      <c r="DS34" s="364">
        <v>1.43</v>
      </c>
      <c r="DT34" s="364">
        <v>1.56</v>
      </c>
      <c r="DU34" s="364">
        <v>1.53</v>
      </c>
      <c r="DV34" s="364">
        <v>4.29</v>
      </c>
      <c r="DW34" s="364">
        <v>2.35</v>
      </c>
      <c r="DX34" s="364">
        <v>2.23</v>
      </c>
      <c r="DY34" s="364">
        <v>1.83</v>
      </c>
      <c r="DZ34" s="364">
        <v>3.43</v>
      </c>
      <c r="EA34" s="364">
        <v>0</v>
      </c>
      <c r="EB34" s="364">
        <v>1.38</v>
      </c>
      <c r="EC34" s="364">
        <v>2.13</v>
      </c>
      <c r="ED34" s="364">
        <v>1.43</v>
      </c>
      <c r="EE34" s="364">
        <v>4.79</v>
      </c>
      <c r="EF34" s="364">
        <v>2.95</v>
      </c>
      <c r="EG34" s="364">
        <v>2.27</v>
      </c>
      <c r="EH34" s="364">
        <v>1.81</v>
      </c>
      <c r="EI34" s="364">
        <v>3.76</v>
      </c>
      <c r="EJ34" s="364">
        <v>0.9</v>
      </c>
      <c r="EK34" s="364">
        <v>1.56</v>
      </c>
      <c r="EL34" s="364">
        <v>1.87</v>
      </c>
      <c r="EM34" s="364">
        <v>1.58</v>
      </c>
      <c r="EN34" s="364">
        <v>1.82</v>
      </c>
      <c r="EO34" s="364">
        <v>1.4</v>
      </c>
      <c r="EP34" s="364">
        <v>1.5</v>
      </c>
      <c r="EQ34" s="364">
        <v>1.49</v>
      </c>
      <c r="ER34" s="364">
        <v>1.62</v>
      </c>
      <c r="ES34" s="364">
        <v>0</v>
      </c>
      <c r="ET34" s="364">
        <v>1.1499999999999999</v>
      </c>
      <c r="EU34" s="364">
        <v>1.79</v>
      </c>
      <c r="EV34" s="364">
        <v>1.19</v>
      </c>
      <c r="EW34" s="364">
        <v>2.0499999999999998</v>
      </c>
      <c r="EX34" s="364">
        <v>1.83</v>
      </c>
      <c r="EY34" s="364">
        <v>1.37</v>
      </c>
      <c r="EZ34" s="364">
        <v>1.33</v>
      </c>
      <c r="FA34" s="364">
        <v>1.77</v>
      </c>
      <c r="FB34" s="364">
        <v>1.32</v>
      </c>
      <c r="FC34" s="364">
        <v>1.19</v>
      </c>
      <c r="FD34" s="364">
        <v>1.35</v>
      </c>
      <c r="FE34" s="364">
        <v>1.27</v>
      </c>
      <c r="FF34" s="364">
        <v>2.17</v>
      </c>
      <c r="FG34" s="364">
        <v>2.52</v>
      </c>
      <c r="FH34" s="364">
        <v>1.53</v>
      </c>
      <c r="FI34" s="364">
        <v>2.2000000000000002</v>
      </c>
      <c r="FJ34" s="364">
        <v>1.36</v>
      </c>
      <c r="FK34" s="364">
        <v>0.96</v>
      </c>
      <c r="FL34" s="364">
        <v>0.95</v>
      </c>
      <c r="FM34" s="364">
        <v>1.61</v>
      </c>
      <c r="FN34" s="364">
        <v>0.99</v>
      </c>
      <c r="FO34" s="364">
        <v>1.72</v>
      </c>
      <c r="FP34" s="364">
        <v>1.75</v>
      </c>
      <c r="FQ34" s="364">
        <v>0.94</v>
      </c>
      <c r="FR34" s="364">
        <v>0.9</v>
      </c>
      <c r="FS34" s="364">
        <v>1.1399999999999999</v>
      </c>
      <c r="FT34" s="364">
        <v>0</v>
      </c>
      <c r="FU34" s="364">
        <v>4.1100000000000003</v>
      </c>
      <c r="FV34" s="364">
        <v>0.85</v>
      </c>
      <c r="FW34" s="364">
        <v>0</v>
      </c>
      <c r="FX34" s="364">
        <v>2.4</v>
      </c>
      <c r="FY34" s="364">
        <v>1.68</v>
      </c>
      <c r="FZ34" s="364">
        <v>2.14</v>
      </c>
      <c r="GA34" s="364">
        <v>1.31</v>
      </c>
      <c r="GB34" s="364">
        <v>2.2799999999999998</v>
      </c>
      <c r="GC34" s="364">
        <v>0</v>
      </c>
      <c r="GD34" s="364">
        <v>1.1000000000000001</v>
      </c>
      <c r="GE34" s="364">
        <v>1.24</v>
      </c>
      <c r="GF34" s="364">
        <v>0.97</v>
      </c>
      <c r="GG34" s="364">
        <v>3.94</v>
      </c>
      <c r="GH34" s="364">
        <v>0.91</v>
      </c>
      <c r="GI34" s="364">
        <v>1.1299999999999999</v>
      </c>
      <c r="GJ34" s="364">
        <v>1.73</v>
      </c>
      <c r="GK34" s="364">
        <v>2.9</v>
      </c>
      <c r="GL34" s="364">
        <v>3.87</v>
      </c>
      <c r="GM34" s="364">
        <v>0</v>
      </c>
      <c r="GN34" s="364">
        <v>0</v>
      </c>
      <c r="GO34" s="364">
        <v>0</v>
      </c>
      <c r="GP34" s="364">
        <v>1.67</v>
      </c>
      <c r="GQ34" s="364">
        <v>1.06</v>
      </c>
      <c r="GR34" s="364">
        <v>1.89</v>
      </c>
      <c r="GS34" s="364">
        <v>1.33</v>
      </c>
      <c r="GT34" s="364">
        <v>0</v>
      </c>
      <c r="GU34" s="364">
        <v>0</v>
      </c>
      <c r="GV34" s="364">
        <v>0</v>
      </c>
      <c r="GW34" s="364">
        <v>0</v>
      </c>
      <c r="GX34" s="364">
        <v>0</v>
      </c>
      <c r="GY34" s="364">
        <v>2.34</v>
      </c>
      <c r="GZ34" s="364">
        <v>1.73</v>
      </c>
      <c r="HA34" s="364">
        <v>1.5</v>
      </c>
      <c r="HB34" s="364">
        <v>1.7</v>
      </c>
      <c r="HC34" s="364">
        <v>2.0699999999999998</v>
      </c>
      <c r="HD34" s="364">
        <v>1.66</v>
      </c>
      <c r="HE34" s="364">
        <v>1.18</v>
      </c>
      <c r="HF34" s="364">
        <v>1.63</v>
      </c>
      <c r="HG34" s="364">
        <v>1.07</v>
      </c>
      <c r="HH34" s="364">
        <v>3.54</v>
      </c>
    </row>
    <row r="35" spans="1:216" ht="15" x14ac:dyDescent="0.25">
      <c r="A35" s="352" t="s">
        <v>227</v>
      </c>
      <c r="B35" s="364">
        <v>4.05</v>
      </c>
      <c r="C35" s="364">
        <v>8.7100000000000009</v>
      </c>
      <c r="D35" s="364">
        <v>7.97</v>
      </c>
      <c r="E35" s="364">
        <v>8.74</v>
      </c>
      <c r="F35" s="364">
        <v>14.75</v>
      </c>
      <c r="G35" s="364">
        <v>4.5599999999999996</v>
      </c>
      <c r="H35" s="364">
        <v>6.62</v>
      </c>
      <c r="I35" s="364">
        <v>12.37</v>
      </c>
      <c r="J35" s="364">
        <v>3.98</v>
      </c>
      <c r="K35" s="364">
        <v>7.18</v>
      </c>
      <c r="L35" s="364">
        <v>9.4700000000000006</v>
      </c>
      <c r="M35" s="364">
        <v>4.63</v>
      </c>
      <c r="N35" s="364">
        <v>6.65</v>
      </c>
      <c r="O35" s="364">
        <v>10.91</v>
      </c>
      <c r="P35" s="364">
        <v>3.73</v>
      </c>
      <c r="Q35" s="364">
        <v>7.16</v>
      </c>
      <c r="R35" s="364">
        <v>7.77</v>
      </c>
      <c r="S35" s="364">
        <v>6.58</v>
      </c>
      <c r="T35" s="364">
        <v>13.11</v>
      </c>
      <c r="U35" s="364">
        <v>16.559999999999999</v>
      </c>
      <c r="V35" s="364">
        <v>5.85</v>
      </c>
      <c r="W35" s="364">
        <v>9.15</v>
      </c>
      <c r="X35" s="364">
        <v>10.119999999999999</v>
      </c>
      <c r="Y35" s="364">
        <v>4.96</v>
      </c>
      <c r="Z35" s="364">
        <v>3.98</v>
      </c>
      <c r="AA35" s="364">
        <v>4.08</v>
      </c>
      <c r="AB35" s="364">
        <v>3.32</v>
      </c>
      <c r="AC35" s="364">
        <v>4.2300000000000004</v>
      </c>
      <c r="AD35" s="364">
        <v>3.88</v>
      </c>
      <c r="AE35" s="364">
        <v>4.32</v>
      </c>
      <c r="AF35" s="364">
        <v>3.41</v>
      </c>
      <c r="AG35" s="364">
        <v>5.62</v>
      </c>
      <c r="AH35" s="364">
        <v>4.3899999999999997</v>
      </c>
      <c r="AI35" s="364">
        <v>3.28</v>
      </c>
      <c r="AJ35" s="364">
        <v>3.82</v>
      </c>
      <c r="AK35" s="364">
        <v>4.76</v>
      </c>
      <c r="AL35" s="364">
        <v>4.82</v>
      </c>
      <c r="AM35" s="364">
        <v>3.31</v>
      </c>
      <c r="AN35" s="364">
        <v>3.22</v>
      </c>
      <c r="AO35" s="364">
        <v>2.89</v>
      </c>
      <c r="AP35" s="364">
        <v>3.12</v>
      </c>
      <c r="AQ35" s="364">
        <v>7.32</v>
      </c>
      <c r="AR35" s="364">
        <v>3.26</v>
      </c>
      <c r="AS35" s="364">
        <v>5.81</v>
      </c>
      <c r="AT35" s="364">
        <v>4.1500000000000004</v>
      </c>
      <c r="AU35" s="364">
        <v>3.11</v>
      </c>
      <c r="AV35" s="364">
        <v>3.74</v>
      </c>
      <c r="AW35" s="364">
        <v>4.76</v>
      </c>
      <c r="AX35" s="364">
        <v>3.85</v>
      </c>
      <c r="AY35" s="364">
        <v>8.26</v>
      </c>
      <c r="AZ35" s="364">
        <v>10</v>
      </c>
      <c r="BA35" s="364">
        <v>2.96</v>
      </c>
      <c r="BB35" s="364">
        <v>24.99</v>
      </c>
      <c r="BC35" s="364">
        <v>11.74</v>
      </c>
      <c r="BD35" s="364">
        <v>31.73</v>
      </c>
      <c r="BE35" s="364">
        <v>0</v>
      </c>
      <c r="BF35" s="364">
        <v>0</v>
      </c>
      <c r="BG35" s="364">
        <v>3.82</v>
      </c>
      <c r="BH35" s="364">
        <v>3.31</v>
      </c>
      <c r="BI35" s="364">
        <v>24.89</v>
      </c>
      <c r="BJ35" s="364">
        <v>3.77</v>
      </c>
      <c r="BK35" s="364">
        <v>4.5</v>
      </c>
      <c r="BL35" s="364">
        <v>0</v>
      </c>
      <c r="BM35" s="364">
        <v>0</v>
      </c>
      <c r="BN35" s="364">
        <v>10.83</v>
      </c>
      <c r="BO35" s="364">
        <v>5.59</v>
      </c>
      <c r="BP35" s="364">
        <v>26.85</v>
      </c>
      <c r="BQ35" s="364">
        <v>10.5</v>
      </c>
      <c r="BR35" s="364">
        <v>31.48</v>
      </c>
      <c r="BS35" s="364">
        <v>0</v>
      </c>
      <c r="BT35" s="364">
        <v>0</v>
      </c>
      <c r="BU35" s="364">
        <v>10.27</v>
      </c>
      <c r="BV35" s="364">
        <v>4.2</v>
      </c>
      <c r="BW35" s="364">
        <v>38.46</v>
      </c>
      <c r="BX35" s="364">
        <v>10.220000000000001</v>
      </c>
      <c r="BY35" s="364">
        <v>15.22</v>
      </c>
      <c r="BZ35" s="364">
        <v>0</v>
      </c>
      <c r="CA35" s="364">
        <v>0</v>
      </c>
      <c r="CB35" s="364">
        <v>4.26</v>
      </c>
      <c r="CC35" s="364">
        <v>3.27</v>
      </c>
      <c r="CD35" s="364">
        <v>10.41</v>
      </c>
      <c r="CE35" s="364">
        <v>3.83</v>
      </c>
      <c r="CF35" s="364">
        <v>0</v>
      </c>
      <c r="CG35" s="364">
        <v>0</v>
      </c>
      <c r="CH35" s="364">
        <v>0</v>
      </c>
      <c r="CI35" s="364">
        <v>5.83</v>
      </c>
      <c r="CJ35" s="364">
        <v>3.04</v>
      </c>
      <c r="CK35" s="364">
        <v>13.4</v>
      </c>
      <c r="CL35" s="364">
        <v>5.91</v>
      </c>
      <c r="CM35" s="364">
        <v>15.24</v>
      </c>
      <c r="CN35" s="364">
        <v>0</v>
      </c>
      <c r="CO35" s="364">
        <v>8.6199999999999992</v>
      </c>
      <c r="CP35" s="364">
        <v>2.16</v>
      </c>
      <c r="CQ35" s="364">
        <v>2.09</v>
      </c>
      <c r="CR35" s="364">
        <v>2.38</v>
      </c>
      <c r="CS35" s="364">
        <v>2.98</v>
      </c>
      <c r="CT35" s="364">
        <v>1.85</v>
      </c>
      <c r="CU35" s="364">
        <v>2.21</v>
      </c>
      <c r="CV35" s="364">
        <v>1.7</v>
      </c>
      <c r="CW35" s="364">
        <v>1.79</v>
      </c>
      <c r="CX35" s="364">
        <v>0</v>
      </c>
      <c r="CY35" s="364">
        <v>0</v>
      </c>
      <c r="CZ35" s="364">
        <v>0</v>
      </c>
      <c r="DA35" s="364">
        <v>1.77</v>
      </c>
      <c r="DB35" s="364">
        <v>1.53</v>
      </c>
      <c r="DC35" s="364">
        <v>4.9000000000000004</v>
      </c>
      <c r="DD35" s="364">
        <v>1.38</v>
      </c>
      <c r="DE35" s="364">
        <v>1.39</v>
      </c>
      <c r="DF35" s="364">
        <v>1.25</v>
      </c>
      <c r="DG35" s="364">
        <v>1.43</v>
      </c>
      <c r="DH35" s="364">
        <v>2.0299999999999998</v>
      </c>
      <c r="DI35" s="364">
        <v>2.67</v>
      </c>
      <c r="DJ35" s="364">
        <v>2.57</v>
      </c>
      <c r="DK35" s="364">
        <v>2.29</v>
      </c>
      <c r="DL35" s="364">
        <v>2.37</v>
      </c>
      <c r="DM35" s="364">
        <v>2.33</v>
      </c>
      <c r="DN35" s="364">
        <v>2.72</v>
      </c>
      <c r="DO35" s="364">
        <v>2.39</v>
      </c>
      <c r="DP35" s="364">
        <v>2.6</v>
      </c>
      <c r="DQ35" s="364">
        <v>1.75</v>
      </c>
      <c r="DR35" s="364">
        <v>1.5</v>
      </c>
      <c r="DS35" s="364">
        <v>3.03</v>
      </c>
      <c r="DT35" s="364">
        <v>3.35</v>
      </c>
      <c r="DU35" s="364">
        <v>4.42</v>
      </c>
      <c r="DV35" s="364">
        <v>2.41</v>
      </c>
      <c r="DW35" s="364">
        <v>2.96</v>
      </c>
      <c r="DX35" s="364">
        <v>2.57</v>
      </c>
      <c r="DY35" s="364">
        <v>2.46</v>
      </c>
      <c r="DZ35" s="364">
        <v>1.86</v>
      </c>
      <c r="EA35" s="364">
        <v>0</v>
      </c>
      <c r="EB35" s="364">
        <v>2.77</v>
      </c>
      <c r="EC35" s="364">
        <v>3.44</v>
      </c>
      <c r="ED35" s="364">
        <v>4.1399999999999997</v>
      </c>
      <c r="EE35" s="364">
        <v>2.37</v>
      </c>
      <c r="EF35" s="364">
        <v>2.82</v>
      </c>
      <c r="EG35" s="364">
        <v>2.5</v>
      </c>
      <c r="EH35" s="364">
        <v>2.6</v>
      </c>
      <c r="EI35" s="364">
        <v>1.78</v>
      </c>
      <c r="EJ35" s="364">
        <v>1.5</v>
      </c>
      <c r="EK35" s="364">
        <v>2.95</v>
      </c>
      <c r="EL35" s="364">
        <v>3.43</v>
      </c>
      <c r="EM35" s="364">
        <v>4.24</v>
      </c>
      <c r="EN35" s="364">
        <v>2.41</v>
      </c>
      <c r="EO35" s="364">
        <v>2.75</v>
      </c>
      <c r="EP35" s="364">
        <v>2.2599999999999998</v>
      </c>
      <c r="EQ35" s="364">
        <v>2.06</v>
      </c>
      <c r="ER35" s="364">
        <v>2.21</v>
      </c>
      <c r="ES35" s="364">
        <v>0</v>
      </c>
      <c r="ET35" s="364">
        <v>2.78</v>
      </c>
      <c r="EU35" s="364">
        <v>2.69</v>
      </c>
      <c r="EV35" s="364">
        <v>4.95</v>
      </c>
      <c r="EW35" s="364">
        <v>2.44</v>
      </c>
      <c r="EX35" s="364">
        <v>3.25</v>
      </c>
      <c r="EY35" s="364">
        <v>2.6</v>
      </c>
      <c r="EZ35" s="364">
        <v>2.0699999999999998</v>
      </c>
      <c r="FA35" s="364">
        <v>1.76</v>
      </c>
      <c r="FB35" s="364">
        <v>1.69</v>
      </c>
      <c r="FC35" s="364">
        <v>2.1800000000000002</v>
      </c>
      <c r="FD35" s="364">
        <v>3.4</v>
      </c>
      <c r="FE35" s="364">
        <v>3.4</v>
      </c>
      <c r="FF35" s="364">
        <v>2.0499999999999998</v>
      </c>
      <c r="FG35" s="364">
        <v>2.19</v>
      </c>
      <c r="FH35" s="364">
        <v>1.95</v>
      </c>
      <c r="FI35" s="364">
        <v>1.77</v>
      </c>
      <c r="FJ35" s="364">
        <v>2.0699999999999998</v>
      </c>
      <c r="FK35" s="364">
        <v>1.22</v>
      </c>
      <c r="FL35" s="364">
        <v>2.91</v>
      </c>
      <c r="FM35" s="364">
        <v>3.48</v>
      </c>
      <c r="FN35" s="364">
        <v>7.42</v>
      </c>
      <c r="FO35" s="364">
        <v>2.23</v>
      </c>
      <c r="FP35" s="364">
        <v>2.2000000000000002</v>
      </c>
      <c r="FQ35" s="364">
        <v>2.02</v>
      </c>
      <c r="FR35" s="364">
        <v>0.52</v>
      </c>
      <c r="FS35" s="364">
        <v>2.57</v>
      </c>
      <c r="FT35" s="364">
        <v>0</v>
      </c>
      <c r="FU35" s="364">
        <v>1.71</v>
      </c>
      <c r="FV35" s="364">
        <v>1.91</v>
      </c>
      <c r="FW35" s="364">
        <v>0</v>
      </c>
      <c r="FX35" s="364">
        <v>2.0499999999999998</v>
      </c>
      <c r="FY35" s="364">
        <v>2.56</v>
      </c>
      <c r="FZ35" s="364">
        <v>2.29</v>
      </c>
      <c r="GA35" s="364">
        <v>2.0499999999999998</v>
      </c>
      <c r="GB35" s="364">
        <v>1.75</v>
      </c>
      <c r="GC35" s="364">
        <v>0</v>
      </c>
      <c r="GD35" s="364">
        <v>1.98</v>
      </c>
      <c r="GE35" s="364">
        <v>2.6</v>
      </c>
      <c r="GF35" s="364">
        <v>4.08</v>
      </c>
      <c r="GG35" s="364">
        <v>1.53</v>
      </c>
      <c r="GH35" s="364">
        <v>1.63</v>
      </c>
      <c r="GI35" s="364">
        <v>1.43</v>
      </c>
      <c r="GJ35" s="364">
        <v>0.93</v>
      </c>
      <c r="GK35" s="364">
        <v>1.74</v>
      </c>
      <c r="GL35" s="364">
        <v>1.43</v>
      </c>
      <c r="GM35" s="364">
        <v>0</v>
      </c>
      <c r="GN35" s="364">
        <v>0</v>
      </c>
      <c r="GO35" s="364">
        <v>0</v>
      </c>
      <c r="GP35" s="364">
        <v>2.41</v>
      </c>
      <c r="GQ35" s="364">
        <v>1.76</v>
      </c>
      <c r="GR35" s="364">
        <v>2.69</v>
      </c>
      <c r="GS35" s="364">
        <v>1.73</v>
      </c>
      <c r="GT35" s="364">
        <v>0</v>
      </c>
      <c r="GU35" s="364">
        <v>0</v>
      </c>
      <c r="GV35" s="364">
        <v>0</v>
      </c>
      <c r="GW35" s="364">
        <v>0</v>
      </c>
      <c r="GX35" s="364">
        <v>0</v>
      </c>
      <c r="GY35" s="364">
        <v>2.2599999999999998</v>
      </c>
      <c r="GZ35" s="364">
        <v>2.38</v>
      </c>
      <c r="HA35" s="364">
        <v>2.87</v>
      </c>
      <c r="HB35" s="364">
        <v>2.4500000000000002</v>
      </c>
      <c r="HC35" s="364">
        <v>1.76</v>
      </c>
      <c r="HD35" s="364">
        <v>2.4</v>
      </c>
      <c r="HE35" s="364">
        <v>2.42</v>
      </c>
      <c r="HF35" s="364">
        <v>2.5099999999999998</v>
      </c>
      <c r="HG35" s="364">
        <v>4.87</v>
      </c>
      <c r="HH35" s="364">
        <v>8.5399999999999991</v>
      </c>
    </row>
    <row r="36" spans="1:216" ht="15" x14ac:dyDescent="0.25">
      <c r="A36" s="352" t="s">
        <v>228</v>
      </c>
      <c r="B36" s="364">
        <v>1.91</v>
      </c>
      <c r="C36" s="364">
        <v>1.91</v>
      </c>
      <c r="D36" s="364">
        <v>1.92</v>
      </c>
      <c r="E36" s="364">
        <v>1.89</v>
      </c>
      <c r="F36" s="364">
        <v>1.54</v>
      </c>
      <c r="G36" s="364">
        <v>2.13</v>
      </c>
      <c r="H36" s="364">
        <v>2.0299999999999998</v>
      </c>
      <c r="I36" s="364">
        <v>1.67</v>
      </c>
      <c r="J36" s="364">
        <v>2.19</v>
      </c>
      <c r="K36" s="364">
        <v>1.71</v>
      </c>
      <c r="L36" s="364">
        <v>1.31</v>
      </c>
      <c r="M36" s="364">
        <v>2.16</v>
      </c>
      <c r="N36" s="364">
        <v>1.97</v>
      </c>
      <c r="O36" s="364">
        <v>2.21</v>
      </c>
      <c r="P36" s="364">
        <v>1.81</v>
      </c>
      <c r="Q36" s="364">
        <v>1.68</v>
      </c>
      <c r="R36" s="364">
        <v>1.4</v>
      </c>
      <c r="S36" s="364">
        <v>1.84</v>
      </c>
      <c r="T36" s="364">
        <v>1.86</v>
      </c>
      <c r="U36" s="364">
        <v>1.89</v>
      </c>
      <c r="V36" s="364">
        <v>1.79</v>
      </c>
      <c r="W36" s="364">
        <v>2.25</v>
      </c>
      <c r="X36" s="364">
        <v>2.33</v>
      </c>
      <c r="Y36" s="364">
        <v>1.93</v>
      </c>
      <c r="Z36" s="364">
        <v>2.5099999999999998</v>
      </c>
      <c r="AA36" s="364">
        <v>2.56</v>
      </c>
      <c r="AB36" s="364">
        <v>1.99</v>
      </c>
      <c r="AC36" s="364">
        <v>2.4500000000000002</v>
      </c>
      <c r="AD36" s="364">
        <v>3.18</v>
      </c>
      <c r="AE36" s="364">
        <v>2.69</v>
      </c>
      <c r="AF36" s="364">
        <v>3.43</v>
      </c>
      <c r="AG36" s="364">
        <v>2.4700000000000002</v>
      </c>
      <c r="AH36" s="364">
        <v>2.29</v>
      </c>
      <c r="AI36" s="364">
        <v>2.2599999999999998</v>
      </c>
      <c r="AJ36" s="364">
        <v>2.4500000000000002</v>
      </c>
      <c r="AK36" s="364">
        <v>2.81</v>
      </c>
      <c r="AL36" s="364">
        <v>2.4500000000000002</v>
      </c>
      <c r="AM36" s="364">
        <v>2.13</v>
      </c>
      <c r="AN36" s="364">
        <v>2.11</v>
      </c>
      <c r="AO36" s="364">
        <v>1.62</v>
      </c>
      <c r="AP36" s="364">
        <v>2.12</v>
      </c>
      <c r="AQ36" s="364">
        <v>3.23</v>
      </c>
      <c r="AR36" s="364">
        <v>2.96</v>
      </c>
      <c r="AS36" s="364">
        <v>2.69</v>
      </c>
      <c r="AT36" s="364">
        <v>2.2999999999999998</v>
      </c>
      <c r="AU36" s="364">
        <v>2.0699999999999998</v>
      </c>
      <c r="AV36" s="364">
        <v>2.2200000000000002</v>
      </c>
      <c r="AW36" s="364">
        <v>2.98</v>
      </c>
      <c r="AX36" s="364">
        <v>2.71</v>
      </c>
      <c r="AY36" s="364">
        <v>1.66</v>
      </c>
      <c r="AZ36" s="364">
        <v>1.88</v>
      </c>
      <c r="BA36" s="364">
        <v>1.32</v>
      </c>
      <c r="BB36" s="364">
        <v>1.78</v>
      </c>
      <c r="BC36" s="364">
        <v>2.0699999999999998</v>
      </c>
      <c r="BD36" s="364">
        <v>2.88</v>
      </c>
      <c r="BE36" s="364">
        <v>0</v>
      </c>
      <c r="BF36" s="364">
        <v>0</v>
      </c>
      <c r="BG36" s="364">
        <v>1.51</v>
      </c>
      <c r="BH36" s="364">
        <v>1.57</v>
      </c>
      <c r="BI36" s="364">
        <v>1.74</v>
      </c>
      <c r="BJ36" s="364">
        <v>1.21</v>
      </c>
      <c r="BK36" s="364">
        <v>1</v>
      </c>
      <c r="BL36" s="364">
        <v>0</v>
      </c>
      <c r="BM36" s="364">
        <v>0</v>
      </c>
      <c r="BN36" s="364">
        <v>1.82</v>
      </c>
      <c r="BO36" s="364">
        <v>2.02</v>
      </c>
      <c r="BP36" s="364">
        <v>2.73</v>
      </c>
      <c r="BQ36" s="364">
        <v>1.79</v>
      </c>
      <c r="BR36" s="364">
        <v>2.86</v>
      </c>
      <c r="BS36" s="364">
        <v>0</v>
      </c>
      <c r="BT36" s="364">
        <v>0</v>
      </c>
      <c r="BU36" s="364">
        <v>2.0099999999999998</v>
      </c>
      <c r="BV36" s="364">
        <v>1.64</v>
      </c>
      <c r="BW36" s="364">
        <v>3.7</v>
      </c>
      <c r="BX36" s="364">
        <v>2.02</v>
      </c>
      <c r="BY36" s="364">
        <v>1.74</v>
      </c>
      <c r="BZ36" s="364">
        <v>0</v>
      </c>
      <c r="CA36" s="364">
        <v>0</v>
      </c>
      <c r="CB36" s="364">
        <v>1.37</v>
      </c>
      <c r="CC36" s="364">
        <v>1.87</v>
      </c>
      <c r="CD36" s="364">
        <v>1.2</v>
      </c>
      <c r="CE36" s="364">
        <v>1.1299999999999999</v>
      </c>
      <c r="CF36" s="364">
        <v>0</v>
      </c>
      <c r="CG36" s="364">
        <v>0</v>
      </c>
      <c r="CH36" s="364">
        <v>0</v>
      </c>
      <c r="CI36" s="364">
        <v>1.36</v>
      </c>
      <c r="CJ36" s="364">
        <v>1.33</v>
      </c>
      <c r="CK36" s="364">
        <v>1.4</v>
      </c>
      <c r="CL36" s="364">
        <v>1.36</v>
      </c>
      <c r="CM36" s="364">
        <v>1.61</v>
      </c>
      <c r="CN36" s="364">
        <v>0</v>
      </c>
      <c r="CO36" s="364">
        <v>1.42</v>
      </c>
      <c r="CP36" s="364">
        <v>1.32</v>
      </c>
      <c r="CQ36" s="364">
        <v>1.19</v>
      </c>
      <c r="CR36" s="364">
        <v>1.1100000000000001</v>
      </c>
      <c r="CS36" s="364">
        <v>1.29</v>
      </c>
      <c r="CT36" s="364">
        <v>1.48</v>
      </c>
      <c r="CU36" s="364">
        <v>1.53</v>
      </c>
      <c r="CV36" s="364">
        <v>1.49</v>
      </c>
      <c r="CW36" s="364">
        <v>1.9</v>
      </c>
      <c r="CX36" s="364">
        <v>0</v>
      </c>
      <c r="CY36" s="364">
        <v>0</v>
      </c>
      <c r="CZ36" s="364">
        <v>0</v>
      </c>
      <c r="DA36" s="364">
        <v>2.81</v>
      </c>
      <c r="DB36" s="364">
        <v>1.52</v>
      </c>
      <c r="DC36" s="364">
        <v>4.18</v>
      </c>
      <c r="DD36" s="364">
        <v>1.44</v>
      </c>
      <c r="DE36" s="364">
        <v>1.35</v>
      </c>
      <c r="DF36" s="364">
        <v>1.24</v>
      </c>
      <c r="DG36" s="364">
        <v>1.6</v>
      </c>
      <c r="DH36" s="364">
        <v>2.37</v>
      </c>
      <c r="DI36" s="364">
        <v>2.21</v>
      </c>
      <c r="DJ36" s="364">
        <v>3.54</v>
      </c>
      <c r="DK36" s="364">
        <v>1.57</v>
      </c>
      <c r="DL36" s="364">
        <v>1.63</v>
      </c>
      <c r="DM36" s="364">
        <v>1.57</v>
      </c>
      <c r="DN36" s="364">
        <v>1.5</v>
      </c>
      <c r="DO36" s="364">
        <v>1.41</v>
      </c>
      <c r="DP36" s="364">
        <v>1.82</v>
      </c>
      <c r="DQ36" s="364">
        <v>1.56</v>
      </c>
      <c r="DR36" s="364">
        <v>1</v>
      </c>
      <c r="DS36" s="364">
        <v>1.71</v>
      </c>
      <c r="DT36" s="364">
        <v>1.81</v>
      </c>
      <c r="DU36" s="364">
        <v>1.59</v>
      </c>
      <c r="DV36" s="364">
        <v>1.68</v>
      </c>
      <c r="DW36" s="364">
        <v>1.66</v>
      </c>
      <c r="DX36" s="364">
        <v>1.36</v>
      </c>
      <c r="DY36" s="364">
        <v>1.83</v>
      </c>
      <c r="DZ36" s="364">
        <v>1.76</v>
      </c>
      <c r="EA36" s="364">
        <v>0</v>
      </c>
      <c r="EB36" s="364">
        <v>1.67</v>
      </c>
      <c r="EC36" s="364">
        <v>1.73</v>
      </c>
      <c r="ED36" s="364">
        <v>1.58</v>
      </c>
      <c r="EE36" s="364">
        <v>1.61</v>
      </c>
      <c r="EF36" s="364">
        <v>1.56</v>
      </c>
      <c r="EG36" s="364">
        <v>1.4</v>
      </c>
      <c r="EH36" s="364">
        <v>1.85</v>
      </c>
      <c r="EI36" s="364">
        <v>1.63</v>
      </c>
      <c r="EJ36" s="364">
        <v>1</v>
      </c>
      <c r="EK36" s="364">
        <v>1.69</v>
      </c>
      <c r="EL36" s="364">
        <v>1.79</v>
      </c>
      <c r="EM36" s="364">
        <v>1.57</v>
      </c>
      <c r="EN36" s="364">
        <v>1.86</v>
      </c>
      <c r="EO36" s="364">
        <v>1.64</v>
      </c>
      <c r="EP36" s="364">
        <v>1.2</v>
      </c>
      <c r="EQ36" s="364">
        <v>1.64</v>
      </c>
      <c r="ER36" s="364">
        <v>2.23</v>
      </c>
      <c r="ES36" s="364">
        <v>0</v>
      </c>
      <c r="ET36" s="364">
        <v>1.85</v>
      </c>
      <c r="EU36" s="364">
        <v>1.51</v>
      </c>
      <c r="EV36" s="364">
        <v>1.84</v>
      </c>
      <c r="EW36" s="364">
        <v>1.61</v>
      </c>
      <c r="EX36" s="364">
        <v>1.85</v>
      </c>
      <c r="EY36" s="364">
        <v>1.37</v>
      </c>
      <c r="EZ36" s="364">
        <v>1.68</v>
      </c>
      <c r="FA36" s="364">
        <v>1.5</v>
      </c>
      <c r="FB36" s="364">
        <v>1.42</v>
      </c>
      <c r="FC36" s="364">
        <v>1.39</v>
      </c>
      <c r="FD36" s="364">
        <v>1.9</v>
      </c>
      <c r="FE36" s="364">
        <v>1.46</v>
      </c>
      <c r="FF36" s="364">
        <v>1.42</v>
      </c>
      <c r="FG36" s="364">
        <v>1.33</v>
      </c>
      <c r="FH36" s="364">
        <v>1.1399999999999999</v>
      </c>
      <c r="FI36" s="364">
        <v>1.53</v>
      </c>
      <c r="FJ36" s="364">
        <v>1.38</v>
      </c>
      <c r="FK36" s="364">
        <v>1.2</v>
      </c>
      <c r="FL36" s="364">
        <v>2</v>
      </c>
      <c r="FM36" s="364">
        <v>1.81</v>
      </c>
      <c r="FN36" s="364">
        <v>3.46</v>
      </c>
      <c r="FO36" s="364">
        <v>1.42</v>
      </c>
      <c r="FP36" s="364">
        <v>1.26</v>
      </c>
      <c r="FQ36" s="364">
        <v>1.04</v>
      </c>
      <c r="FR36" s="364">
        <v>1.01</v>
      </c>
      <c r="FS36" s="364">
        <v>2.4700000000000002</v>
      </c>
      <c r="FT36" s="364">
        <v>0</v>
      </c>
      <c r="FU36" s="364">
        <v>1</v>
      </c>
      <c r="FV36" s="364">
        <v>1</v>
      </c>
      <c r="FW36" s="364">
        <v>0</v>
      </c>
      <c r="FX36" s="364">
        <v>1.44</v>
      </c>
      <c r="FY36" s="364">
        <v>1.46</v>
      </c>
      <c r="FZ36" s="364">
        <v>1.43</v>
      </c>
      <c r="GA36" s="364">
        <v>1.35</v>
      </c>
      <c r="GB36" s="364">
        <v>1.45</v>
      </c>
      <c r="GC36" s="364">
        <v>0</v>
      </c>
      <c r="GD36" s="364">
        <v>1.21</v>
      </c>
      <c r="GE36" s="364">
        <v>1.4</v>
      </c>
      <c r="GF36" s="364">
        <v>1.45</v>
      </c>
      <c r="GG36" s="364">
        <v>1.44</v>
      </c>
      <c r="GH36" s="364">
        <v>1</v>
      </c>
      <c r="GI36" s="364">
        <v>2</v>
      </c>
      <c r="GJ36" s="364">
        <v>1</v>
      </c>
      <c r="GK36" s="364">
        <v>1.8</v>
      </c>
      <c r="GL36" s="364">
        <v>1.25</v>
      </c>
      <c r="GM36" s="364">
        <v>0</v>
      </c>
      <c r="GN36" s="364">
        <v>0</v>
      </c>
      <c r="GO36" s="364">
        <v>0</v>
      </c>
      <c r="GP36" s="364">
        <v>1.44</v>
      </c>
      <c r="GQ36" s="364">
        <v>1.08</v>
      </c>
      <c r="GR36" s="364">
        <v>1.31</v>
      </c>
      <c r="GS36" s="364">
        <v>1.91</v>
      </c>
      <c r="GT36" s="364">
        <v>0</v>
      </c>
      <c r="GU36" s="364">
        <v>0</v>
      </c>
      <c r="GV36" s="364">
        <v>0</v>
      </c>
      <c r="GW36" s="364">
        <v>0</v>
      </c>
      <c r="GX36" s="364">
        <v>0</v>
      </c>
      <c r="GY36" s="364">
        <v>1.33</v>
      </c>
      <c r="GZ36" s="364">
        <v>1.34</v>
      </c>
      <c r="HA36" s="364">
        <v>1.35</v>
      </c>
      <c r="HB36" s="364">
        <v>1.84</v>
      </c>
      <c r="HC36" s="364">
        <v>1.23</v>
      </c>
      <c r="HD36" s="364">
        <v>1.57</v>
      </c>
      <c r="HE36" s="364">
        <v>1.44</v>
      </c>
      <c r="HF36" s="364">
        <v>1.2</v>
      </c>
      <c r="HG36" s="364">
        <v>1.79</v>
      </c>
      <c r="HH36" s="364">
        <v>1.94</v>
      </c>
    </row>
    <row r="37" spans="1:216" ht="15" x14ac:dyDescent="0.25">
      <c r="A37" s="352" t="s">
        <v>252</v>
      </c>
      <c r="B37" s="364">
        <v>30185010</v>
      </c>
      <c r="C37" s="364">
        <v>11832860</v>
      </c>
      <c r="D37" s="364">
        <v>8825027</v>
      </c>
      <c r="E37" s="364">
        <v>6370563</v>
      </c>
      <c r="F37" s="364">
        <v>4313185</v>
      </c>
      <c r="G37" s="364">
        <v>3561729</v>
      </c>
      <c r="H37" s="364">
        <v>3939905</v>
      </c>
      <c r="I37" s="364">
        <v>1983690</v>
      </c>
      <c r="J37" s="364">
        <v>2702849</v>
      </c>
      <c r="K37" s="364">
        <v>1074910</v>
      </c>
      <c r="L37" s="364">
        <v>733711</v>
      </c>
      <c r="M37" s="364">
        <v>390755</v>
      </c>
      <c r="N37" s="364">
        <v>343857</v>
      </c>
      <c r="O37" s="364">
        <v>177340</v>
      </c>
      <c r="P37" s="364">
        <v>187981</v>
      </c>
      <c r="Q37" s="364">
        <v>1248302</v>
      </c>
      <c r="R37" s="364">
        <v>447766</v>
      </c>
      <c r="S37" s="364">
        <v>632395</v>
      </c>
      <c r="T37" s="364">
        <v>3952872</v>
      </c>
      <c r="U37" s="364">
        <v>2946222</v>
      </c>
      <c r="V37" s="364">
        <v>1697812</v>
      </c>
      <c r="W37" s="364">
        <v>1617818</v>
      </c>
      <c r="X37" s="364">
        <v>1294580</v>
      </c>
      <c r="Y37" s="364">
        <v>357559</v>
      </c>
      <c r="Z37" s="364">
        <v>19846540</v>
      </c>
      <c r="AA37" s="364">
        <v>18185840</v>
      </c>
      <c r="AB37" s="364">
        <v>1927183</v>
      </c>
      <c r="AC37" s="364">
        <v>9159299</v>
      </c>
      <c r="AD37" s="364">
        <v>4695263</v>
      </c>
      <c r="AE37" s="364">
        <v>372550</v>
      </c>
      <c r="AF37" s="364">
        <v>4008438</v>
      </c>
      <c r="AG37" s="364">
        <v>3776762</v>
      </c>
      <c r="AH37" s="364">
        <v>6549897</v>
      </c>
      <c r="AI37" s="364">
        <v>2825891</v>
      </c>
      <c r="AJ37" s="364">
        <v>6471103</v>
      </c>
      <c r="AK37" s="364">
        <v>1437202</v>
      </c>
      <c r="AL37" s="364">
        <v>185308</v>
      </c>
      <c r="AM37" s="364">
        <v>5442811</v>
      </c>
      <c r="AN37" s="364">
        <v>108496</v>
      </c>
      <c r="AO37" s="364">
        <v>2205631</v>
      </c>
      <c r="AP37" s="364">
        <v>1918992</v>
      </c>
      <c r="AQ37" s="364">
        <v>28613</v>
      </c>
      <c r="AR37" s="364">
        <v>1047053</v>
      </c>
      <c r="AS37" s="364">
        <v>336720</v>
      </c>
      <c r="AT37" s="364">
        <v>895426</v>
      </c>
      <c r="AU37" s="364">
        <v>403465</v>
      </c>
      <c r="AV37" s="364">
        <v>995287</v>
      </c>
      <c r="AW37" s="364">
        <v>125014</v>
      </c>
      <c r="AX37" s="364">
        <v>13127</v>
      </c>
      <c r="AY37" s="364">
        <v>11179790</v>
      </c>
      <c r="AZ37" s="364">
        <v>1760727</v>
      </c>
      <c r="BA37" s="364">
        <v>277543</v>
      </c>
      <c r="BB37" s="364">
        <v>171550</v>
      </c>
      <c r="BC37" s="364">
        <v>1367206</v>
      </c>
      <c r="BD37" s="364">
        <v>79622</v>
      </c>
      <c r="BE37" s="364">
        <v>0</v>
      </c>
      <c r="BF37" s="364">
        <v>0</v>
      </c>
      <c r="BG37" s="364">
        <v>317644</v>
      </c>
      <c r="BH37" s="364">
        <v>188152</v>
      </c>
      <c r="BI37" s="364">
        <v>18602</v>
      </c>
      <c r="BJ37" s="364">
        <v>150680</v>
      </c>
      <c r="BK37" s="364">
        <v>8693</v>
      </c>
      <c r="BL37" s="364">
        <v>0</v>
      </c>
      <c r="BM37" s="364">
        <v>0</v>
      </c>
      <c r="BN37" s="364">
        <v>4210956</v>
      </c>
      <c r="BO37" s="364">
        <v>102670</v>
      </c>
      <c r="BP37" s="364">
        <v>137129</v>
      </c>
      <c r="BQ37" s="364">
        <v>4011507</v>
      </c>
      <c r="BR37" s="364">
        <v>57380</v>
      </c>
      <c r="BS37" s="364">
        <v>0</v>
      </c>
      <c r="BT37" s="364">
        <v>0</v>
      </c>
      <c r="BU37" s="364">
        <v>2487071</v>
      </c>
      <c r="BV37" s="364">
        <v>96707</v>
      </c>
      <c r="BW37" s="364">
        <v>31786</v>
      </c>
      <c r="BX37" s="364">
        <v>2421042</v>
      </c>
      <c r="BY37" s="364">
        <v>61635</v>
      </c>
      <c r="BZ37" s="364">
        <v>0</v>
      </c>
      <c r="CA37" s="364">
        <v>0</v>
      </c>
      <c r="CB37" s="364">
        <v>448261</v>
      </c>
      <c r="CC37" s="364">
        <v>239158</v>
      </c>
      <c r="CD37" s="364">
        <v>39466</v>
      </c>
      <c r="CE37" s="364">
        <v>219207</v>
      </c>
      <c r="CF37" s="364">
        <v>0</v>
      </c>
      <c r="CG37" s="364">
        <v>0</v>
      </c>
      <c r="CH37" s="364">
        <v>0</v>
      </c>
      <c r="CI37" s="364">
        <v>6427858</v>
      </c>
      <c r="CJ37" s="364">
        <v>2455345</v>
      </c>
      <c r="CK37" s="364">
        <v>456049</v>
      </c>
      <c r="CL37" s="364">
        <v>3898574</v>
      </c>
      <c r="CM37" s="364">
        <v>53262</v>
      </c>
      <c r="CN37" s="364">
        <v>0</v>
      </c>
      <c r="CO37" s="364">
        <v>1571941</v>
      </c>
      <c r="CP37" s="364">
        <v>5990792</v>
      </c>
      <c r="CQ37" s="364">
        <v>936902</v>
      </c>
      <c r="CR37" s="364">
        <v>2076253</v>
      </c>
      <c r="CS37" s="364">
        <v>582369</v>
      </c>
      <c r="CT37" s="364">
        <v>1732360</v>
      </c>
      <c r="CU37" s="364">
        <v>1130206</v>
      </c>
      <c r="CV37" s="364">
        <v>1093895</v>
      </c>
      <c r="CW37" s="364">
        <v>863310</v>
      </c>
      <c r="CX37" s="364">
        <v>0</v>
      </c>
      <c r="CY37" s="364">
        <v>0</v>
      </c>
      <c r="CZ37" s="364">
        <v>0</v>
      </c>
      <c r="DA37" s="364">
        <v>262415</v>
      </c>
      <c r="DB37" s="364">
        <v>546877</v>
      </c>
      <c r="DC37" s="364">
        <v>124420</v>
      </c>
      <c r="DD37" s="364">
        <v>13582220</v>
      </c>
      <c r="DE37" s="364">
        <v>6031815</v>
      </c>
      <c r="DF37" s="364">
        <v>6853011</v>
      </c>
      <c r="DG37" s="364">
        <v>7202732</v>
      </c>
      <c r="DH37" s="364">
        <v>407481</v>
      </c>
      <c r="DI37" s="364">
        <v>180161</v>
      </c>
      <c r="DJ37" s="364">
        <v>53531</v>
      </c>
      <c r="DK37" s="364">
        <v>18278090</v>
      </c>
      <c r="DL37" s="364">
        <v>12861180</v>
      </c>
      <c r="DM37" s="364">
        <v>8021542</v>
      </c>
      <c r="DN37" s="364">
        <v>2403609</v>
      </c>
      <c r="DO37" s="364">
        <v>1788883</v>
      </c>
      <c r="DP37" s="364">
        <v>1485111</v>
      </c>
      <c r="DQ37" s="364">
        <v>4422541</v>
      </c>
      <c r="DR37" s="364">
        <v>5771</v>
      </c>
      <c r="DS37" s="364">
        <v>371801</v>
      </c>
      <c r="DT37" s="364">
        <v>1374519</v>
      </c>
      <c r="DU37" s="364">
        <v>539627</v>
      </c>
      <c r="DV37" s="364">
        <v>6754618</v>
      </c>
      <c r="DW37" s="364">
        <v>2225745</v>
      </c>
      <c r="DX37" s="364">
        <v>1863366</v>
      </c>
      <c r="DY37" s="364">
        <v>1033477</v>
      </c>
      <c r="DZ37" s="364">
        <v>4098608</v>
      </c>
      <c r="EA37" s="364">
        <v>0</v>
      </c>
      <c r="EB37" s="364">
        <v>240829</v>
      </c>
      <c r="EC37" s="364">
        <v>1148350</v>
      </c>
      <c r="ED37" s="364">
        <v>620188</v>
      </c>
      <c r="EE37" s="364">
        <v>11895580</v>
      </c>
      <c r="EF37" s="364">
        <v>4135050</v>
      </c>
      <c r="EG37" s="364">
        <v>3254826</v>
      </c>
      <c r="EH37" s="364">
        <v>2183228</v>
      </c>
      <c r="EI37" s="364">
        <v>7097109</v>
      </c>
      <c r="EJ37" s="364">
        <v>5771</v>
      </c>
      <c r="EK37" s="364">
        <v>523370</v>
      </c>
      <c r="EL37" s="364">
        <v>2334565</v>
      </c>
      <c r="EM37" s="364">
        <v>989396</v>
      </c>
      <c r="EN37" s="364">
        <v>1649452</v>
      </c>
      <c r="EO37" s="364">
        <v>310034</v>
      </c>
      <c r="EP37" s="364">
        <v>280090</v>
      </c>
      <c r="EQ37" s="364">
        <v>284957</v>
      </c>
      <c r="ER37" s="364">
        <v>877361</v>
      </c>
      <c r="ES37" s="364">
        <v>0</v>
      </c>
      <c r="ET37" s="364">
        <v>32976</v>
      </c>
      <c r="EU37" s="364">
        <v>79117</v>
      </c>
      <c r="EV37" s="364">
        <v>102756</v>
      </c>
      <c r="EW37" s="364">
        <v>4451395</v>
      </c>
      <c r="EX37" s="364">
        <v>1150403</v>
      </c>
      <c r="EY37" s="364">
        <v>805655</v>
      </c>
      <c r="EZ37" s="364">
        <v>755946</v>
      </c>
      <c r="FA37" s="364">
        <v>2035020</v>
      </c>
      <c r="FB37" s="364">
        <v>31751</v>
      </c>
      <c r="FC37" s="364">
        <v>137546</v>
      </c>
      <c r="FD37" s="364">
        <v>562251</v>
      </c>
      <c r="FE37" s="364">
        <v>259008</v>
      </c>
      <c r="FF37" s="364">
        <v>1536549</v>
      </c>
      <c r="FG37" s="364">
        <v>499898</v>
      </c>
      <c r="FH37" s="364">
        <v>213328</v>
      </c>
      <c r="FI37" s="364">
        <v>316685</v>
      </c>
      <c r="FJ37" s="364">
        <v>268216</v>
      </c>
      <c r="FK37" s="364">
        <v>75009</v>
      </c>
      <c r="FL37" s="364">
        <v>5787</v>
      </c>
      <c r="FM37" s="364">
        <v>86599</v>
      </c>
      <c r="FN37" s="364">
        <v>10771</v>
      </c>
      <c r="FO37" s="364">
        <v>1376210</v>
      </c>
      <c r="FP37" s="364">
        <v>1033291</v>
      </c>
      <c r="FQ37" s="364">
        <v>94264</v>
      </c>
      <c r="FR37" s="364">
        <v>3559</v>
      </c>
      <c r="FS37" s="364">
        <v>303813</v>
      </c>
      <c r="FT37" s="364">
        <v>0</v>
      </c>
      <c r="FU37" s="364">
        <v>18368</v>
      </c>
      <c r="FV37" s="364">
        <v>39746</v>
      </c>
      <c r="FW37" s="364">
        <v>0</v>
      </c>
      <c r="FX37" s="364">
        <v>4568905</v>
      </c>
      <c r="FY37" s="364">
        <v>1194554</v>
      </c>
      <c r="FZ37" s="364">
        <v>850685</v>
      </c>
      <c r="GA37" s="364">
        <v>647065</v>
      </c>
      <c r="GB37" s="364">
        <v>2562785</v>
      </c>
      <c r="GC37" s="364">
        <v>0</v>
      </c>
      <c r="GD37" s="364">
        <v>76455</v>
      </c>
      <c r="GE37" s="364">
        <v>254650</v>
      </c>
      <c r="GF37" s="364">
        <v>78621</v>
      </c>
      <c r="GG37" s="364">
        <v>981675</v>
      </c>
      <c r="GH37" s="364">
        <v>59690</v>
      </c>
      <c r="GI37" s="364">
        <v>7084</v>
      </c>
      <c r="GJ37" s="364">
        <v>40174</v>
      </c>
      <c r="GK37" s="364">
        <v>469600</v>
      </c>
      <c r="GL37" s="364">
        <v>613965</v>
      </c>
      <c r="GM37" s="364">
        <v>0</v>
      </c>
      <c r="GN37" s="364">
        <v>0</v>
      </c>
      <c r="GO37" s="364">
        <v>0</v>
      </c>
      <c r="GP37" s="364">
        <v>568247</v>
      </c>
      <c r="GQ37" s="364">
        <v>45701</v>
      </c>
      <c r="GR37" s="364">
        <v>355150</v>
      </c>
      <c r="GS37" s="364">
        <v>174839</v>
      </c>
      <c r="GT37" s="364">
        <v>0</v>
      </c>
      <c r="GU37" s="364">
        <v>0</v>
      </c>
      <c r="GV37" s="364">
        <v>0</v>
      </c>
      <c r="GW37" s="364">
        <v>0</v>
      </c>
      <c r="GX37" s="364">
        <v>0</v>
      </c>
      <c r="GY37" s="364">
        <v>1791836</v>
      </c>
      <c r="GZ37" s="364">
        <v>585305</v>
      </c>
      <c r="HA37" s="364">
        <v>400101</v>
      </c>
      <c r="HB37" s="364">
        <v>145628</v>
      </c>
      <c r="HC37" s="364">
        <v>777661</v>
      </c>
      <c r="HD37" s="364">
        <v>64674</v>
      </c>
      <c r="HE37" s="364">
        <v>37927</v>
      </c>
      <c r="HF37" s="364">
        <v>266844</v>
      </c>
      <c r="HG37" s="364">
        <v>84156</v>
      </c>
      <c r="HH37" s="364">
        <v>10210350</v>
      </c>
    </row>
    <row r="38" spans="1:216" ht="15" x14ac:dyDescent="0.25">
      <c r="A38" s="352" t="s">
        <v>253</v>
      </c>
      <c r="B38" s="364">
        <v>33473990</v>
      </c>
      <c r="C38" s="364">
        <v>33473990</v>
      </c>
      <c r="D38" s="364">
        <v>33473990</v>
      </c>
      <c r="E38" s="364">
        <v>33473990</v>
      </c>
      <c r="F38" s="364">
        <v>33473990</v>
      </c>
      <c r="G38" s="364">
        <v>33473990</v>
      </c>
      <c r="H38" s="364">
        <v>33473990</v>
      </c>
      <c r="I38" s="364">
        <v>33473990</v>
      </c>
      <c r="J38" s="364">
        <v>33473990</v>
      </c>
      <c r="K38" s="364">
        <v>33473990</v>
      </c>
      <c r="L38" s="364">
        <v>33473990</v>
      </c>
      <c r="M38" s="364">
        <v>33473990</v>
      </c>
      <c r="N38" s="364">
        <v>33473990</v>
      </c>
      <c r="O38" s="364">
        <v>33473990</v>
      </c>
      <c r="P38" s="364">
        <v>33473990</v>
      </c>
      <c r="Q38" s="364">
        <v>33473990</v>
      </c>
      <c r="R38" s="364">
        <v>33473990</v>
      </c>
      <c r="S38" s="364">
        <v>33473990</v>
      </c>
      <c r="T38" s="364">
        <v>33473990</v>
      </c>
      <c r="U38" s="364">
        <v>33473990</v>
      </c>
      <c r="V38" s="364">
        <v>33473990</v>
      </c>
      <c r="W38" s="364">
        <v>33473990</v>
      </c>
      <c r="X38" s="364">
        <v>33473990</v>
      </c>
      <c r="Y38" s="364">
        <v>33473990</v>
      </c>
      <c r="Z38" s="364">
        <v>33473990</v>
      </c>
      <c r="AA38" s="364">
        <v>33473990</v>
      </c>
      <c r="AB38" s="364">
        <v>33473990</v>
      </c>
      <c r="AC38" s="364">
        <v>33473990</v>
      </c>
      <c r="AD38" s="364">
        <v>33473990</v>
      </c>
      <c r="AE38" s="364">
        <v>33473990</v>
      </c>
      <c r="AF38" s="364">
        <v>33473990</v>
      </c>
      <c r="AG38" s="364">
        <v>33473990</v>
      </c>
      <c r="AH38" s="364">
        <v>33473990</v>
      </c>
      <c r="AI38" s="364">
        <v>33473990</v>
      </c>
      <c r="AJ38" s="364">
        <v>33473990</v>
      </c>
      <c r="AK38" s="364">
        <v>33473990</v>
      </c>
      <c r="AL38" s="364">
        <v>33473990</v>
      </c>
      <c r="AM38" s="364">
        <v>33473990</v>
      </c>
      <c r="AN38" s="364">
        <v>33473990</v>
      </c>
      <c r="AO38" s="364">
        <v>33473990</v>
      </c>
      <c r="AP38" s="364">
        <v>33473990</v>
      </c>
      <c r="AQ38" s="364">
        <v>33473990</v>
      </c>
      <c r="AR38" s="364">
        <v>33473990</v>
      </c>
      <c r="AS38" s="364">
        <v>33473990</v>
      </c>
      <c r="AT38" s="364">
        <v>33473990</v>
      </c>
      <c r="AU38" s="364">
        <v>33473990</v>
      </c>
      <c r="AV38" s="364">
        <v>33473990</v>
      </c>
      <c r="AW38" s="364">
        <v>33473990</v>
      </c>
      <c r="AX38" s="364">
        <v>33473990</v>
      </c>
      <c r="AY38" s="364">
        <v>33473990</v>
      </c>
      <c r="AZ38" s="364">
        <v>33473990</v>
      </c>
      <c r="BA38" s="364">
        <v>33473990</v>
      </c>
      <c r="BB38" s="364">
        <v>33473990</v>
      </c>
      <c r="BC38" s="364">
        <v>33473990</v>
      </c>
      <c r="BD38" s="364">
        <v>33473990</v>
      </c>
      <c r="BE38" s="364">
        <v>33473990</v>
      </c>
      <c r="BF38" s="364">
        <v>33473990</v>
      </c>
      <c r="BG38" s="364">
        <v>33473990</v>
      </c>
      <c r="BH38" s="364">
        <v>33473990</v>
      </c>
      <c r="BI38" s="364">
        <v>33473990</v>
      </c>
      <c r="BJ38" s="364">
        <v>33473990</v>
      </c>
      <c r="BK38" s="364">
        <v>33473990</v>
      </c>
      <c r="BL38" s="364">
        <v>33473990</v>
      </c>
      <c r="BM38" s="364">
        <v>33473990</v>
      </c>
      <c r="BN38" s="364">
        <v>33473990</v>
      </c>
      <c r="BO38" s="364">
        <v>33473990</v>
      </c>
      <c r="BP38" s="364">
        <v>33473990</v>
      </c>
      <c r="BQ38" s="364">
        <v>33473990</v>
      </c>
      <c r="BR38" s="364">
        <v>33473990</v>
      </c>
      <c r="BS38" s="364">
        <v>33473990</v>
      </c>
      <c r="BT38" s="364">
        <v>33473990</v>
      </c>
      <c r="BU38" s="364">
        <v>33473990</v>
      </c>
      <c r="BV38" s="364">
        <v>33473990</v>
      </c>
      <c r="BW38" s="364">
        <v>33473990</v>
      </c>
      <c r="BX38" s="364">
        <v>33473990</v>
      </c>
      <c r="BY38" s="364">
        <v>33473990</v>
      </c>
      <c r="BZ38" s="364">
        <v>33473990</v>
      </c>
      <c r="CA38" s="364">
        <v>33473990</v>
      </c>
      <c r="CB38" s="364">
        <v>33473990</v>
      </c>
      <c r="CC38" s="364">
        <v>33473990</v>
      </c>
      <c r="CD38" s="364">
        <v>33473990</v>
      </c>
      <c r="CE38" s="364">
        <v>33473990</v>
      </c>
      <c r="CF38" s="364">
        <v>33473990</v>
      </c>
      <c r="CG38" s="364">
        <v>33473990</v>
      </c>
      <c r="CH38" s="364">
        <v>33473990</v>
      </c>
      <c r="CI38" s="364">
        <v>33473990</v>
      </c>
      <c r="CJ38" s="364">
        <v>33473990</v>
      </c>
      <c r="CK38" s="364">
        <v>33473990</v>
      </c>
      <c r="CL38" s="364">
        <v>33473990</v>
      </c>
      <c r="CM38" s="364">
        <v>33473990</v>
      </c>
      <c r="CN38" s="364">
        <v>33473990</v>
      </c>
      <c r="CO38" s="364">
        <v>33473990</v>
      </c>
      <c r="CP38" s="364">
        <v>33473990</v>
      </c>
      <c r="CQ38" s="364">
        <v>33473990</v>
      </c>
      <c r="CR38" s="364">
        <v>33473990</v>
      </c>
      <c r="CS38" s="364">
        <v>33473990</v>
      </c>
      <c r="CT38" s="364">
        <v>33473990</v>
      </c>
      <c r="CU38" s="364">
        <v>33473990</v>
      </c>
      <c r="CV38" s="364">
        <v>33473990</v>
      </c>
      <c r="CW38" s="364">
        <v>33473990</v>
      </c>
      <c r="CX38" s="364">
        <v>33473990</v>
      </c>
      <c r="CY38" s="364">
        <v>33473990</v>
      </c>
      <c r="CZ38" s="364">
        <v>33473990</v>
      </c>
      <c r="DA38" s="364">
        <v>33473990</v>
      </c>
      <c r="DB38" s="364">
        <v>33473990</v>
      </c>
      <c r="DC38" s="364">
        <v>33473990</v>
      </c>
      <c r="DD38" s="364">
        <v>33473990</v>
      </c>
      <c r="DE38" s="364">
        <v>33473990</v>
      </c>
      <c r="DF38" s="364">
        <v>33473990</v>
      </c>
      <c r="DG38" s="364">
        <v>33473990</v>
      </c>
      <c r="DH38" s="364">
        <v>33473990</v>
      </c>
      <c r="DI38" s="364">
        <v>33473990</v>
      </c>
      <c r="DJ38" s="364">
        <v>33473990</v>
      </c>
      <c r="DK38" s="364">
        <v>33473990</v>
      </c>
      <c r="DL38" s="364">
        <v>33473990</v>
      </c>
      <c r="DM38" s="364">
        <v>33473990</v>
      </c>
      <c r="DN38" s="364">
        <v>33473990</v>
      </c>
      <c r="DO38" s="364">
        <v>33473990</v>
      </c>
      <c r="DP38" s="364">
        <v>33473990</v>
      </c>
      <c r="DQ38" s="364">
        <v>33473990</v>
      </c>
      <c r="DR38" s="364">
        <v>33473990</v>
      </c>
      <c r="DS38" s="364">
        <v>33473990</v>
      </c>
      <c r="DT38" s="364">
        <v>33473990</v>
      </c>
      <c r="DU38" s="364">
        <v>33473990</v>
      </c>
      <c r="DV38" s="364">
        <v>33473990</v>
      </c>
      <c r="DW38" s="364">
        <v>33473990</v>
      </c>
      <c r="DX38" s="364">
        <v>33473990</v>
      </c>
      <c r="DY38" s="364">
        <v>33473990</v>
      </c>
      <c r="DZ38" s="364">
        <v>33473990</v>
      </c>
      <c r="EA38" s="364">
        <v>33473990</v>
      </c>
      <c r="EB38" s="364">
        <v>33473990</v>
      </c>
      <c r="EC38" s="364">
        <v>33473990</v>
      </c>
      <c r="ED38" s="364">
        <v>33473990</v>
      </c>
      <c r="EE38" s="364">
        <v>33473990</v>
      </c>
      <c r="EF38" s="364">
        <v>33473990</v>
      </c>
      <c r="EG38" s="364">
        <v>33473990</v>
      </c>
      <c r="EH38" s="364">
        <v>33473990</v>
      </c>
      <c r="EI38" s="364">
        <v>33473990</v>
      </c>
      <c r="EJ38" s="364">
        <v>33473990</v>
      </c>
      <c r="EK38" s="364">
        <v>33473990</v>
      </c>
      <c r="EL38" s="364">
        <v>33473990</v>
      </c>
      <c r="EM38" s="364">
        <v>33473990</v>
      </c>
      <c r="EN38" s="364">
        <v>33473990</v>
      </c>
      <c r="EO38" s="364">
        <v>33473990</v>
      </c>
      <c r="EP38" s="364">
        <v>33473990</v>
      </c>
      <c r="EQ38" s="364">
        <v>33473990</v>
      </c>
      <c r="ER38" s="364">
        <v>33473990</v>
      </c>
      <c r="ES38" s="364">
        <v>33473990</v>
      </c>
      <c r="ET38" s="364">
        <v>33473990</v>
      </c>
      <c r="EU38" s="364">
        <v>33473990</v>
      </c>
      <c r="EV38" s="364">
        <v>33473990</v>
      </c>
      <c r="EW38" s="364">
        <v>33473990</v>
      </c>
      <c r="EX38" s="364">
        <v>33473990</v>
      </c>
      <c r="EY38" s="364">
        <v>33473990</v>
      </c>
      <c r="EZ38" s="364">
        <v>33473990</v>
      </c>
      <c r="FA38" s="364">
        <v>33473990</v>
      </c>
      <c r="FB38" s="364">
        <v>33473990</v>
      </c>
      <c r="FC38" s="364">
        <v>33473990</v>
      </c>
      <c r="FD38" s="364">
        <v>33473990</v>
      </c>
      <c r="FE38" s="364">
        <v>33473990</v>
      </c>
      <c r="FF38" s="364">
        <v>33473990</v>
      </c>
      <c r="FG38" s="364">
        <v>33473990</v>
      </c>
      <c r="FH38" s="364">
        <v>33473990</v>
      </c>
      <c r="FI38" s="364">
        <v>33473990</v>
      </c>
      <c r="FJ38" s="364">
        <v>33473990</v>
      </c>
      <c r="FK38" s="364">
        <v>33473990</v>
      </c>
      <c r="FL38" s="364">
        <v>33473990</v>
      </c>
      <c r="FM38" s="364">
        <v>33473990</v>
      </c>
      <c r="FN38" s="364">
        <v>33473990</v>
      </c>
      <c r="FO38" s="364">
        <v>33473990</v>
      </c>
      <c r="FP38" s="364">
        <v>33473990</v>
      </c>
      <c r="FQ38" s="364">
        <v>33473990</v>
      </c>
      <c r="FR38" s="364">
        <v>33473990</v>
      </c>
      <c r="FS38" s="364">
        <v>33473990</v>
      </c>
      <c r="FT38" s="364">
        <v>33473990</v>
      </c>
      <c r="FU38" s="364">
        <v>33473990</v>
      </c>
      <c r="FV38" s="364">
        <v>33473990</v>
      </c>
      <c r="FW38" s="364">
        <v>33473990</v>
      </c>
      <c r="FX38" s="364">
        <v>33473990</v>
      </c>
      <c r="FY38" s="364">
        <v>33473990</v>
      </c>
      <c r="FZ38" s="364">
        <v>33473990</v>
      </c>
      <c r="GA38" s="364">
        <v>33473990</v>
      </c>
      <c r="GB38" s="364">
        <v>33473990</v>
      </c>
      <c r="GC38" s="364">
        <v>33473990</v>
      </c>
      <c r="GD38" s="364">
        <v>33473990</v>
      </c>
      <c r="GE38" s="364">
        <v>33473990</v>
      </c>
      <c r="GF38" s="364">
        <v>33473990</v>
      </c>
      <c r="GG38" s="364">
        <v>33473990</v>
      </c>
      <c r="GH38" s="364">
        <v>33473990</v>
      </c>
      <c r="GI38" s="364">
        <v>33473990</v>
      </c>
      <c r="GJ38" s="364">
        <v>33473990</v>
      </c>
      <c r="GK38" s="364">
        <v>33473990</v>
      </c>
      <c r="GL38" s="364">
        <v>33473990</v>
      </c>
      <c r="GM38" s="364">
        <v>33473990</v>
      </c>
      <c r="GN38" s="364">
        <v>33473990</v>
      </c>
      <c r="GO38" s="364">
        <v>33473990</v>
      </c>
      <c r="GP38" s="364">
        <v>33473990</v>
      </c>
      <c r="GQ38" s="364">
        <v>33473990</v>
      </c>
      <c r="GR38" s="364">
        <v>33473990</v>
      </c>
      <c r="GS38" s="364">
        <v>33473990</v>
      </c>
      <c r="GT38" s="364">
        <v>33473990</v>
      </c>
      <c r="GU38" s="364">
        <v>33473990</v>
      </c>
      <c r="GV38" s="364">
        <v>33473990</v>
      </c>
      <c r="GW38" s="364">
        <v>33473990</v>
      </c>
      <c r="GX38" s="364">
        <v>33473990</v>
      </c>
      <c r="GY38" s="364">
        <v>33473990</v>
      </c>
      <c r="GZ38" s="364">
        <v>33473990</v>
      </c>
      <c r="HA38" s="364">
        <v>33473990</v>
      </c>
      <c r="HB38" s="364">
        <v>33473990</v>
      </c>
      <c r="HC38" s="364">
        <v>33473990</v>
      </c>
      <c r="HD38" s="364">
        <v>33473990</v>
      </c>
      <c r="HE38" s="364">
        <v>33473990</v>
      </c>
      <c r="HF38" s="364">
        <v>33473990</v>
      </c>
      <c r="HG38" s="364">
        <v>33473990</v>
      </c>
      <c r="HH38" s="364">
        <v>33473990</v>
      </c>
    </row>
    <row r="39" spans="1:216" x14ac:dyDescent="0.2">
      <c r="A39" s="349" t="s">
        <v>312</v>
      </c>
      <c r="B39" s="261">
        <f>IF(ISERROR(+B29/B30),0,(B29/B30))</f>
        <v>2.1233481840474902</v>
      </c>
      <c r="C39" s="261">
        <f t="shared" ref="C39:BX39" si="8">IF(ISERROR(+C29/C30),0,(C29/C30))</f>
        <v>4.5461424150867238</v>
      </c>
      <c r="D39" s="261">
        <f t="shared" si="8"/>
        <v>4.1422015737492446</v>
      </c>
      <c r="E39" s="261">
        <f t="shared" si="8"/>
        <v>4.6301180237324822</v>
      </c>
      <c r="F39" s="261">
        <f t="shared" si="8"/>
        <v>9.6036990771055368</v>
      </c>
      <c r="G39" s="261">
        <f t="shared" si="8"/>
        <v>2.1370756181425676</v>
      </c>
      <c r="H39" s="261">
        <f t="shared" si="8"/>
        <v>3.2648530448614239</v>
      </c>
      <c r="I39" s="261">
        <f t="shared" si="8"/>
        <v>7.4125063097002597</v>
      </c>
      <c r="J39" s="261">
        <f t="shared" si="8"/>
        <v>1.8166559269716274</v>
      </c>
      <c r="K39" s="261">
        <f t="shared" si="8"/>
        <v>4.1952703284272133</v>
      </c>
      <c r="L39" s="261">
        <f t="shared" si="8"/>
        <v>7.2472112636436536</v>
      </c>
      <c r="M39" s="261">
        <f t="shared" si="8"/>
        <v>2.1423960766549555</v>
      </c>
      <c r="N39" s="261">
        <f t="shared" si="8"/>
        <v>3.3701285376924894</v>
      </c>
      <c r="O39" s="261">
        <f t="shared" si="8"/>
        <v>4.9263148063107591</v>
      </c>
      <c r="P39" s="261">
        <f t="shared" si="8"/>
        <v>2.0595286477793655</v>
      </c>
      <c r="Q39" s="261">
        <f t="shared" si="8"/>
        <v>4.2691924993232417</v>
      </c>
      <c r="R39" s="261">
        <f t="shared" si="8"/>
        <v>5.5563313202115339</v>
      </c>
      <c r="S39" s="261">
        <f t="shared" si="8"/>
        <v>3.5837057354806183</v>
      </c>
      <c r="T39" s="261">
        <f t="shared" si="8"/>
        <v>7.038732356180895</v>
      </c>
      <c r="U39" s="261">
        <f t="shared" si="8"/>
        <v>8.7503043469688411</v>
      </c>
      <c r="V39" s="261">
        <f t="shared" si="8"/>
        <v>3.2581205906761443</v>
      </c>
      <c r="W39" s="261">
        <f t="shared" si="8"/>
        <v>4.0575783293449827</v>
      </c>
      <c r="X39" s="261">
        <f t="shared" si="8"/>
        <v>4.3436485467497272</v>
      </c>
      <c r="Y39" s="261">
        <f t="shared" si="8"/>
        <v>2.5752854245354011</v>
      </c>
      <c r="Z39" s="261">
        <f t="shared" si="8"/>
        <v>1.5866322113178912</v>
      </c>
      <c r="AA39" s="261">
        <f t="shared" si="8"/>
        <v>1.5911605619926432</v>
      </c>
      <c r="AB39" s="261">
        <f t="shared" si="8"/>
        <v>1.667089068606306</v>
      </c>
      <c r="AC39" s="261">
        <f t="shared" si="8"/>
        <v>1.7296420694044741</v>
      </c>
      <c r="AD39" s="261">
        <f t="shared" si="8"/>
        <v>1.2179441552726757</v>
      </c>
      <c r="AE39" s="261">
        <f t="shared" si="8"/>
        <v>1.6024650312996076</v>
      </c>
      <c r="AF39" s="261">
        <f t="shared" si="8"/>
        <v>0.99478957520157185</v>
      </c>
      <c r="AG39" s="261">
        <f t="shared" si="8"/>
        <v>2.2752911834556868</v>
      </c>
      <c r="AH39" s="261">
        <f t="shared" si="8"/>
        <v>1.9214548671368379</v>
      </c>
      <c r="AI39" s="261">
        <f t="shared" si="8"/>
        <v>1.4520784499244181</v>
      </c>
      <c r="AJ39" s="261">
        <f t="shared" si="8"/>
        <v>1.5596088849772103</v>
      </c>
      <c r="AK39" s="261">
        <f t="shared" si="8"/>
        <v>1.6934382323504282</v>
      </c>
      <c r="AL39" s="261">
        <f t="shared" si="8"/>
        <v>1.968814894618389</v>
      </c>
      <c r="AM39" s="261">
        <f t="shared" si="8"/>
        <v>1.5507387496248326</v>
      </c>
      <c r="AN39" s="261">
        <f t="shared" si="8"/>
        <v>1.5241255958583231</v>
      </c>
      <c r="AO39" s="261">
        <f t="shared" si="8"/>
        <v>1.7825933900587692</v>
      </c>
      <c r="AP39" s="261">
        <f t="shared" si="8"/>
        <v>1.4707652467801855</v>
      </c>
      <c r="AQ39" s="261">
        <f t="shared" si="8"/>
        <v>2.2639392776216245</v>
      </c>
      <c r="AR39" s="261">
        <f t="shared" si="8"/>
        <v>1.1002864157497392</v>
      </c>
      <c r="AS39" s="261">
        <f t="shared" si="8"/>
        <v>2.160816176599206</v>
      </c>
      <c r="AT39" s="261">
        <f t="shared" si="8"/>
        <v>1.8020167603248356</v>
      </c>
      <c r="AU39" s="261">
        <f t="shared" si="8"/>
        <v>1.5000564100095071</v>
      </c>
      <c r="AV39" s="261">
        <f t="shared" si="8"/>
        <v>1.6836658187972451</v>
      </c>
      <c r="AW39" s="261">
        <f t="shared" si="8"/>
        <v>1.601396061562218</v>
      </c>
      <c r="AX39" s="261">
        <f t="shared" si="8"/>
        <v>1.420422774424499</v>
      </c>
      <c r="AY39" s="261">
        <f t="shared" si="8"/>
        <v>4.9757714656237004</v>
      </c>
      <c r="AZ39" s="261">
        <f t="shared" si="8"/>
        <v>5.3050874242704484</v>
      </c>
      <c r="BA39" s="261">
        <f t="shared" si="8"/>
        <v>2.2441231800946788</v>
      </c>
      <c r="BB39" s="261">
        <f t="shared" si="8"/>
        <v>14.018025135700595</v>
      </c>
      <c r="BC39" s="261">
        <f t="shared" si="8"/>
        <v>5.6665876639492714</v>
      </c>
      <c r="BD39" s="261">
        <f t="shared" si="8"/>
        <v>11.028346578196127</v>
      </c>
      <c r="BE39" s="261">
        <f t="shared" si="8"/>
        <v>0</v>
      </c>
      <c r="BF39" s="261">
        <f t="shared" si="8"/>
        <v>0</v>
      </c>
      <c r="BG39" s="261">
        <f t="shared" si="8"/>
        <v>2.5194593449909135</v>
      </c>
      <c r="BH39" s="261">
        <f t="shared" si="8"/>
        <v>2.1097881809251473</v>
      </c>
      <c r="BI39" s="261">
        <f t="shared" si="8"/>
        <v>14.318142078535686</v>
      </c>
      <c r="BJ39" s="261">
        <f t="shared" si="8"/>
        <v>3.1100946943042684</v>
      </c>
      <c r="BK39" s="261">
        <f t="shared" si="8"/>
        <v>4.5029359953024075</v>
      </c>
      <c r="BL39" s="261">
        <f t="shared" si="8"/>
        <v>0</v>
      </c>
      <c r="BM39" s="261">
        <f t="shared" si="8"/>
        <v>0</v>
      </c>
      <c r="BN39" s="261">
        <f t="shared" si="8"/>
        <v>5.962512777209902</v>
      </c>
      <c r="BO39" s="261">
        <f t="shared" si="8"/>
        <v>2.7689519630925545</v>
      </c>
      <c r="BP39" s="261">
        <f t="shared" si="8"/>
        <v>9.839864371299921</v>
      </c>
      <c r="BQ39" s="261">
        <f t="shared" si="8"/>
        <v>5.8558396532389452</v>
      </c>
      <c r="BR39" s="261">
        <f t="shared" si="8"/>
        <v>11.013302196493481</v>
      </c>
      <c r="BS39" s="261">
        <f t="shared" si="8"/>
        <v>0</v>
      </c>
      <c r="BT39" s="261">
        <f t="shared" si="8"/>
        <v>0</v>
      </c>
      <c r="BU39" s="261">
        <f t="shared" si="8"/>
        <v>5.098449839725764</v>
      </c>
      <c r="BV39" s="261">
        <f t="shared" si="8"/>
        <v>2.5573693107517621</v>
      </c>
      <c r="BW39" s="261">
        <f t="shared" si="8"/>
        <v>10.381504760462347</v>
      </c>
      <c r="BX39" s="261">
        <f t="shared" si="8"/>
        <v>5.0665112921332449</v>
      </c>
      <c r="BY39" s="261">
        <f t="shared" ref="BY39:EJ39" si="9">IF(ISERROR(+BY29/BY30),0,(BY29/BY30))</f>
        <v>8.7637000910021605</v>
      </c>
      <c r="BZ39" s="261">
        <f t="shared" si="9"/>
        <v>0</v>
      </c>
      <c r="CA39" s="261">
        <f t="shared" si="9"/>
        <v>0</v>
      </c>
      <c r="CB39" s="261">
        <f t="shared" si="9"/>
        <v>3.1125947801440108</v>
      </c>
      <c r="CC39" s="261">
        <f t="shared" si="9"/>
        <v>1.7493256635138019</v>
      </c>
      <c r="CD39" s="261">
        <f t="shared" si="9"/>
        <v>8.6866025098564013</v>
      </c>
      <c r="CE39" s="261">
        <f t="shared" si="9"/>
        <v>3.3898056778503114</v>
      </c>
      <c r="CF39" s="261">
        <f t="shared" si="9"/>
        <v>0</v>
      </c>
      <c r="CG39" s="261">
        <f t="shared" si="9"/>
        <v>0</v>
      </c>
      <c r="CH39" s="261">
        <f t="shared" si="9"/>
        <v>0</v>
      </c>
      <c r="CI39" s="261">
        <f t="shared" si="9"/>
        <v>4.2838782193779466</v>
      </c>
      <c r="CJ39" s="261">
        <f t="shared" si="9"/>
        <v>2.2922419490559673</v>
      </c>
      <c r="CK39" s="261">
        <f t="shared" si="9"/>
        <v>9.5705111609469409</v>
      </c>
      <c r="CL39" s="261">
        <f t="shared" si="9"/>
        <v>4.3551255733343428</v>
      </c>
      <c r="CM39" s="261">
        <f t="shared" si="9"/>
        <v>9.4476755218216315</v>
      </c>
      <c r="CN39" s="261">
        <f t="shared" si="9"/>
        <v>0</v>
      </c>
      <c r="CO39" s="261">
        <f t="shared" si="9"/>
        <v>6.0645122303399157</v>
      </c>
      <c r="CP39" s="261">
        <f t="shared" si="9"/>
        <v>1.6400947701559871</v>
      </c>
      <c r="CQ39" s="261">
        <f t="shared" si="9"/>
        <v>1.7570310478457685</v>
      </c>
      <c r="CR39" s="261">
        <f t="shared" si="9"/>
        <v>2.1353906052677978</v>
      </c>
      <c r="CS39" s="261">
        <f t="shared" si="9"/>
        <v>2.3105447338534648</v>
      </c>
      <c r="CT39" s="261">
        <f t="shared" si="9"/>
        <v>1.2476504962562283</v>
      </c>
      <c r="CU39" s="261">
        <f t="shared" si="9"/>
        <v>1.4482960402996996</v>
      </c>
      <c r="CV39" s="261">
        <f t="shared" si="9"/>
        <v>1.1385195281594396</v>
      </c>
      <c r="CW39" s="261">
        <f t="shared" si="9"/>
        <v>0.94207536016297821</v>
      </c>
      <c r="CX39" s="261">
        <f t="shared" si="9"/>
        <v>0</v>
      </c>
      <c r="CY39" s="261">
        <f t="shared" si="9"/>
        <v>0</v>
      </c>
      <c r="CZ39" s="261">
        <f t="shared" si="9"/>
        <v>0</v>
      </c>
      <c r="DA39" s="261">
        <f t="shared" si="9"/>
        <v>0.63066930231506713</v>
      </c>
      <c r="DB39" s="261">
        <f t="shared" si="9"/>
        <v>1.0104853133144107</v>
      </c>
      <c r="DC39" s="261">
        <f t="shared" si="9"/>
        <v>1.1740261593958425</v>
      </c>
      <c r="DD39" s="261">
        <f t="shared" si="9"/>
        <v>0.9544397390799495</v>
      </c>
      <c r="DE39" s="261">
        <f t="shared" si="9"/>
        <v>1.0318661009685048</v>
      </c>
      <c r="DF39" s="261">
        <f t="shared" si="9"/>
        <v>1.0114787430841812</v>
      </c>
      <c r="DG39" s="261">
        <f t="shared" si="9"/>
        <v>0.89141422390978553</v>
      </c>
      <c r="DH39" s="261">
        <f t="shared" si="9"/>
        <v>0.8579975261269589</v>
      </c>
      <c r="DI39" s="261">
        <f t="shared" si="9"/>
        <v>1.2079719055160305</v>
      </c>
      <c r="DJ39" s="261">
        <f t="shared" si="9"/>
        <v>0.72426610366717747</v>
      </c>
      <c r="DK39" s="261">
        <f t="shared" si="9"/>
        <v>1.4607334129966614</v>
      </c>
      <c r="DL39" s="261">
        <f t="shared" si="9"/>
        <v>1.4611667724216988</v>
      </c>
      <c r="DM39" s="261">
        <f t="shared" si="9"/>
        <v>1.4830662082569508</v>
      </c>
      <c r="DN39" s="261">
        <f t="shared" si="9"/>
        <v>1.8170597354149869</v>
      </c>
      <c r="DO39" s="261">
        <f t="shared" si="9"/>
        <v>1.6925156703452116</v>
      </c>
      <c r="DP39" s="261">
        <f t="shared" si="9"/>
        <v>1.428758167383041</v>
      </c>
      <c r="DQ39" s="261">
        <f t="shared" si="9"/>
        <v>1.1232782802865229</v>
      </c>
      <c r="DR39" s="261">
        <f t="shared" si="9"/>
        <v>1.5</v>
      </c>
      <c r="DS39" s="261">
        <f t="shared" si="9"/>
        <v>1.7770139087813106</v>
      </c>
      <c r="DT39" s="261">
        <f t="shared" si="9"/>
        <v>1.8463509827712472</v>
      </c>
      <c r="DU39" s="261">
        <f t="shared" si="9"/>
        <v>2.7837536902458537</v>
      </c>
      <c r="DV39" s="261">
        <f t="shared" si="9"/>
        <v>1.4347845072267587</v>
      </c>
      <c r="DW39" s="261">
        <f t="shared" si="9"/>
        <v>1.7833843729748275</v>
      </c>
      <c r="DX39" s="261">
        <f t="shared" si="9"/>
        <v>1.887722927280413</v>
      </c>
      <c r="DY39" s="261">
        <f t="shared" si="9"/>
        <v>1.344336988687822</v>
      </c>
      <c r="DZ39" s="261">
        <f t="shared" si="9"/>
        <v>1.0555824874652351</v>
      </c>
      <c r="EA39" s="261">
        <f t="shared" si="9"/>
        <v>0</v>
      </c>
      <c r="EB39" s="261">
        <f t="shared" si="9"/>
        <v>1.6633885133796908</v>
      </c>
      <c r="EC39" s="261">
        <f t="shared" si="9"/>
        <v>1.9890930469975703</v>
      </c>
      <c r="ED39" s="261">
        <f t="shared" si="9"/>
        <v>2.6145360455826347</v>
      </c>
      <c r="EE39" s="261">
        <f t="shared" si="9"/>
        <v>1.4673602069298868</v>
      </c>
      <c r="EF39" s="261">
        <f t="shared" si="9"/>
        <v>1.8115319342382414</v>
      </c>
      <c r="EG39" s="261">
        <f t="shared" si="9"/>
        <v>1.7848437507557326</v>
      </c>
      <c r="EH39" s="261">
        <f t="shared" si="9"/>
        <v>1.4034973637673833</v>
      </c>
      <c r="EI39" s="261">
        <f t="shared" si="9"/>
        <v>1.0934631719234265</v>
      </c>
      <c r="EJ39" s="261">
        <f t="shared" si="9"/>
        <v>1.5</v>
      </c>
      <c r="EK39" s="261">
        <f t="shared" ref="EK39:GV39" si="10">IF(ISERROR(+EK29/EK30),0,(EK29/EK30))</f>
        <v>1.7460837208223152</v>
      </c>
      <c r="EL39" s="261">
        <f t="shared" si="10"/>
        <v>1.9201639105394068</v>
      </c>
      <c r="EM39" s="261">
        <f t="shared" si="10"/>
        <v>2.7011699850812203</v>
      </c>
      <c r="EN39" s="261">
        <f t="shared" si="10"/>
        <v>1.294944538761418</v>
      </c>
      <c r="EO39" s="261">
        <f t="shared" si="10"/>
        <v>1.6730557924314653</v>
      </c>
      <c r="EP39" s="261">
        <f t="shared" si="10"/>
        <v>1.8800580405770055</v>
      </c>
      <c r="EQ39" s="261">
        <f t="shared" si="10"/>
        <v>1.2526879033283018</v>
      </c>
      <c r="ER39" s="261">
        <f t="shared" si="10"/>
        <v>0.98878158788924142</v>
      </c>
      <c r="ES39" s="261">
        <f t="shared" si="10"/>
        <v>0</v>
      </c>
      <c r="ET39" s="261">
        <f t="shared" si="10"/>
        <v>1.5022113162324877</v>
      </c>
      <c r="EU39" s="261">
        <f t="shared" si="10"/>
        <v>1.7828304510541395</v>
      </c>
      <c r="EV39" s="261">
        <f t="shared" si="10"/>
        <v>2.6934388837905505</v>
      </c>
      <c r="EW39" s="261">
        <f t="shared" si="10"/>
        <v>1.514031341112329</v>
      </c>
      <c r="EX39" s="261">
        <f t="shared" si="10"/>
        <v>1.7570881905428613</v>
      </c>
      <c r="EY39" s="261">
        <f t="shared" si="10"/>
        <v>1.8973152224281742</v>
      </c>
      <c r="EZ39" s="261">
        <f t="shared" si="10"/>
        <v>1.2347384237223114</v>
      </c>
      <c r="FA39" s="261">
        <f t="shared" si="10"/>
        <v>1.1720682250644805</v>
      </c>
      <c r="FB39" s="261">
        <f t="shared" si="10"/>
        <v>1.185424585963796</v>
      </c>
      <c r="FC39" s="261">
        <f t="shared" si="10"/>
        <v>1.5624557406324087</v>
      </c>
      <c r="FD39" s="261">
        <f t="shared" si="10"/>
        <v>1.7943823990906131</v>
      </c>
      <c r="FE39" s="261">
        <f t="shared" si="10"/>
        <v>2.3320802214271699</v>
      </c>
      <c r="FF39" s="261">
        <f t="shared" si="10"/>
        <v>1.4411982005371078</v>
      </c>
      <c r="FG39" s="261">
        <f t="shared" si="10"/>
        <v>1.6515629412442514</v>
      </c>
      <c r="FH39" s="261">
        <f t="shared" si="10"/>
        <v>1.7019279281213435</v>
      </c>
      <c r="FI39" s="261">
        <f t="shared" si="10"/>
        <v>1.1610200696227857</v>
      </c>
      <c r="FJ39" s="261">
        <f t="shared" si="10"/>
        <v>1.5011951321196719</v>
      </c>
      <c r="FK39" s="261">
        <f t="shared" si="10"/>
        <v>1.0105688995435895</v>
      </c>
      <c r="FL39" s="261">
        <f t="shared" si="10"/>
        <v>1.4520448128244832</v>
      </c>
      <c r="FM39" s="261">
        <f t="shared" si="10"/>
        <v>1.9264497429076255</v>
      </c>
      <c r="FN39" s="261">
        <f t="shared" si="10"/>
        <v>2.1414974790369112</v>
      </c>
      <c r="FO39" s="261">
        <f t="shared" si="10"/>
        <v>1.5673859389638845</v>
      </c>
      <c r="FP39" s="261">
        <f t="shared" si="10"/>
        <v>1.7428114507131061</v>
      </c>
      <c r="FQ39" s="261">
        <f t="shared" si="10"/>
        <v>1.9514649529413042</v>
      </c>
      <c r="FR39" s="261">
        <f t="shared" si="10"/>
        <v>0.51665110488639898</v>
      </c>
      <c r="FS39" s="261">
        <f t="shared" si="10"/>
        <v>1.0371115927964156</v>
      </c>
      <c r="FT39" s="261">
        <f t="shared" si="10"/>
        <v>0</v>
      </c>
      <c r="FU39" s="261">
        <f t="shared" si="10"/>
        <v>1.7083399544467397</v>
      </c>
      <c r="FV39" s="261">
        <f t="shared" si="10"/>
        <v>1.9091070110701107</v>
      </c>
      <c r="FW39" s="261">
        <f t="shared" si="10"/>
        <v>0</v>
      </c>
      <c r="FX39" s="261">
        <f t="shared" si="10"/>
        <v>1.4279988356493787</v>
      </c>
      <c r="FY39" s="261">
        <f t="shared" si="10"/>
        <v>1.753520308851904</v>
      </c>
      <c r="FZ39" s="261">
        <f t="shared" si="10"/>
        <v>1.5965588701217377</v>
      </c>
      <c r="GA39" s="261">
        <f t="shared" si="10"/>
        <v>1.5178448101551689</v>
      </c>
      <c r="GB39" s="261">
        <f t="shared" si="10"/>
        <v>1.2082942992188455</v>
      </c>
      <c r="GC39" s="261">
        <f t="shared" si="10"/>
        <v>0</v>
      </c>
      <c r="GD39" s="261">
        <f t="shared" si="10"/>
        <v>1.6361907389706245</v>
      </c>
      <c r="GE39" s="261">
        <f t="shared" si="10"/>
        <v>1.8572973218029944</v>
      </c>
      <c r="GF39" s="261">
        <f t="shared" si="10"/>
        <v>2.822179645503414</v>
      </c>
      <c r="GG39" s="261">
        <f t="shared" si="10"/>
        <v>1.0624114499443906</v>
      </c>
      <c r="GH39" s="261">
        <f t="shared" si="10"/>
        <v>1.6265927671797893</v>
      </c>
      <c r="GI39" s="261">
        <f t="shared" si="10"/>
        <v>0.71331335081803426</v>
      </c>
      <c r="GJ39" s="261">
        <f t="shared" si="10"/>
        <v>0.92564541907243958</v>
      </c>
      <c r="GK39" s="261">
        <f t="shared" si="10"/>
        <v>0.96344427029016</v>
      </c>
      <c r="GL39" s="261">
        <f t="shared" si="10"/>
        <v>1.1388328974384945</v>
      </c>
      <c r="GM39" s="261">
        <f t="shared" si="10"/>
        <v>0</v>
      </c>
      <c r="GN39" s="261">
        <f t="shared" si="10"/>
        <v>0</v>
      </c>
      <c r="GO39" s="261">
        <f t="shared" si="10"/>
        <v>0</v>
      </c>
      <c r="GP39" s="261">
        <f t="shared" si="10"/>
        <v>1.6679068189693076</v>
      </c>
      <c r="GQ39" s="261">
        <f t="shared" si="10"/>
        <v>1.6287558168482736</v>
      </c>
      <c r="GR39" s="261">
        <f t="shared" si="10"/>
        <v>2.0573115855383857</v>
      </c>
      <c r="GS39" s="261">
        <f t="shared" si="10"/>
        <v>0.90564074910406345</v>
      </c>
      <c r="GT39" s="261">
        <f t="shared" si="10"/>
        <v>0</v>
      </c>
      <c r="GU39" s="261">
        <f t="shared" si="10"/>
        <v>0</v>
      </c>
      <c r="GV39" s="261">
        <f t="shared" si="10"/>
        <v>0</v>
      </c>
      <c r="GW39" s="261">
        <f t="shared" ref="GW39:HH39" si="11">IF(ISERROR(+GW29/GW30),0,(GW29/GW30))</f>
        <v>0</v>
      </c>
      <c r="GX39" s="261">
        <f t="shared" si="11"/>
        <v>0</v>
      </c>
      <c r="GY39" s="261">
        <f t="shared" si="11"/>
        <v>1.705313071732641</v>
      </c>
      <c r="GZ39" s="261">
        <f t="shared" si="11"/>
        <v>1.7810456449998147</v>
      </c>
      <c r="HA39" s="261">
        <f t="shared" si="11"/>
        <v>2.1304043594030588</v>
      </c>
      <c r="HB39" s="261">
        <f t="shared" si="11"/>
        <v>1.3266409334229166</v>
      </c>
      <c r="HC39" s="261">
        <f t="shared" si="11"/>
        <v>1.4323768576502476</v>
      </c>
      <c r="HD39" s="261">
        <f t="shared" si="11"/>
        <v>1.5279330436792782</v>
      </c>
      <c r="HE39" s="261">
        <f t="shared" si="11"/>
        <v>1.681272611524308</v>
      </c>
      <c r="HF39" s="261">
        <f t="shared" si="11"/>
        <v>2.0966437509729721</v>
      </c>
      <c r="HG39" s="261">
        <f t="shared" si="11"/>
        <v>2.7139646176170924</v>
      </c>
      <c r="HH39" s="261">
        <f t="shared" si="11"/>
        <v>4.4049936222015837</v>
      </c>
    </row>
    <row r="41" spans="1:216" x14ac:dyDescent="0.2">
      <c r="A41" s="263" t="s">
        <v>254</v>
      </c>
      <c r="B41" s="263">
        <f>+'Weighted Households 18+'!B23</f>
        <v>32246514</v>
      </c>
      <c r="C41" s="263">
        <f>+B41</f>
        <v>32246514</v>
      </c>
      <c r="D41" s="263">
        <f t="shared" ref="D41:BO41" si="12">+C41</f>
        <v>32246514</v>
      </c>
      <c r="E41" s="263">
        <f t="shared" si="12"/>
        <v>32246514</v>
      </c>
      <c r="F41" s="263">
        <f t="shared" si="12"/>
        <v>32246514</v>
      </c>
      <c r="G41" s="263">
        <f t="shared" si="12"/>
        <v>32246514</v>
      </c>
      <c r="H41" s="263">
        <f t="shared" si="12"/>
        <v>32246514</v>
      </c>
      <c r="I41" s="263">
        <f t="shared" si="12"/>
        <v>32246514</v>
      </c>
      <c r="J41" s="263">
        <f t="shared" si="12"/>
        <v>32246514</v>
      </c>
      <c r="K41" s="263">
        <f t="shared" si="12"/>
        <v>32246514</v>
      </c>
      <c r="L41" s="263">
        <f t="shared" si="12"/>
        <v>32246514</v>
      </c>
      <c r="M41" s="263">
        <f t="shared" si="12"/>
        <v>32246514</v>
      </c>
      <c r="N41" s="263">
        <f t="shared" si="12"/>
        <v>32246514</v>
      </c>
      <c r="O41" s="263">
        <f t="shared" si="12"/>
        <v>32246514</v>
      </c>
      <c r="P41" s="263">
        <f t="shared" si="12"/>
        <v>32246514</v>
      </c>
      <c r="Q41" s="263">
        <f t="shared" si="12"/>
        <v>32246514</v>
      </c>
      <c r="R41" s="263">
        <f t="shared" si="12"/>
        <v>32246514</v>
      </c>
      <c r="S41" s="263">
        <f t="shared" si="12"/>
        <v>32246514</v>
      </c>
      <c r="T41" s="263">
        <f t="shared" si="12"/>
        <v>32246514</v>
      </c>
      <c r="U41" s="263">
        <f t="shared" si="12"/>
        <v>32246514</v>
      </c>
      <c r="V41" s="263">
        <f t="shared" si="12"/>
        <v>32246514</v>
      </c>
      <c r="W41" s="263">
        <f t="shared" si="12"/>
        <v>32246514</v>
      </c>
      <c r="X41" s="263">
        <f t="shared" si="12"/>
        <v>32246514</v>
      </c>
      <c r="Y41" s="263">
        <f t="shared" si="12"/>
        <v>32246514</v>
      </c>
      <c r="Z41" s="263">
        <f t="shared" si="12"/>
        <v>32246514</v>
      </c>
      <c r="AA41" s="263">
        <f t="shared" si="12"/>
        <v>32246514</v>
      </c>
      <c r="AB41" s="263">
        <f t="shared" si="12"/>
        <v>32246514</v>
      </c>
      <c r="AC41" s="263">
        <f t="shared" si="12"/>
        <v>32246514</v>
      </c>
      <c r="AD41" s="263">
        <f t="shared" si="12"/>
        <v>32246514</v>
      </c>
      <c r="AE41" s="263">
        <f t="shared" si="12"/>
        <v>32246514</v>
      </c>
      <c r="AF41" s="263">
        <f t="shared" si="12"/>
        <v>32246514</v>
      </c>
      <c r="AG41" s="263">
        <f t="shared" si="12"/>
        <v>32246514</v>
      </c>
      <c r="AH41" s="263">
        <f t="shared" si="12"/>
        <v>32246514</v>
      </c>
      <c r="AI41" s="263">
        <f t="shared" si="12"/>
        <v>32246514</v>
      </c>
      <c r="AJ41" s="263">
        <f t="shared" si="12"/>
        <v>32246514</v>
      </c>
      <c r="AK41" s="263">
        <f t="shared" si="12"/>
        <v>32246514</v>
      </c>
      <c r="AL41" s="263">
        <f t="shared" si="12"/>
        <v>32246514</v>
      </c>
      <c r="AM41" s="263">
        <f t="shared" si="12"/>
        <v>32246514</v>
      </c>
      <c r="AN41" s="263">
        <f t="shared" si="12"/>
        <v>32246514</v>
      </c>
      <c r="AO41" s="263">
        <f t="shared" si="12"/>
        <v>32246514</v>
      </c>
      <c r="AP41" s="263">
        <f t="shared" si="12"/>
        <v>32246514</v>
      </c>
      <c r="AQ41" s="263">
        <f t="shared" si="12"/>
        <v>32246514</v>
      </c>
      <c r="AR41" s="263">
        <f t="shared" si="12"/>
        <v>32246514</v>
      </c>
      <c r="AS41" s="263">
        <f t="shared" si="12"/>
        <v>32246514</v>
      </c>
      <c r="AT41" s="263">
        <f t="shared" si="12"/>
        <v>32246514</v>
      </c>
      <c r="AU41" s="263">
        <f t="shared" si="12"/>
        <v>32246514</v>
      </c>
      <c r="AV41" s="263">
        <f t="shared" si="12"/>
        <v>32246514</v>
      </c>
      <c r="AW41" s="263">
        <f t="shared" si="12"/>
        <v>32246514</v>
      </c>
      <c r="AX41" s="263">
        <f t="shared" si="12"/>
        <v>32246514</v>
      </c>
      <c r="AY41" s="263">
        <f t="shared" si="12"/>
        <v>32246514</v>
      </c>
      <c r="AZ41" s="263">
        <f t="shared" si="12"/>
        <v>32246514</v>
      </c>
      <c r="BA41" s="263">
        <f t="shared" si="12"/>
        <v>32246514</v>
      </c>
      <c r="BB41" s="263">
        <f t="shared" si="12"/>
        <v>32246514</v>
      </c>
      <c r="BC41" s="263">
        <f t="shared" si="12"/>
        <v>32246514</v>
      </c>
      <c r="BD41" s="263">
        <f t="shared" si="12"/>
        <v>32246514</v>
      </c>
      <c r="BE41" s="263">
        <f t="shared" si="12"/>
        <v>32246514</v>
      </c>
      <c r="BF41" s="263">
        <f t="shared" si="12"/>
        <v>32246514</v>
      </c>
      <c r="BG41" s="263">
        <f t="shared" si="12"/>
        <v>32246514</v>
      </c>
      <c r="BH41" s="263">
        <f t="shared" si="12"/>
        <v>32246514</v>
      </c>
      <c r="BI41" s="263">
        <f t="shared" si="12"/>
        <v>32246514</v>
      </c>
      <c r="BJ41" s="263">
        <f t="shared" si="12"/>
        <v>32246514</v>
      </c>
      <c r="BK41" s="263">
        <f t="shared" si="12"/>
        <v>32246514</v>
      </c>
      <c r="BL41" s="263">
        <f t="shared" si="12"/>
        <v>32246514</v>
      </c>
      <c r="BM41" s="263">
        <f t="shared" si="12"/>
        <v>32246514</v>
      </c>
      <c r="BN41" s="263">
        <f t="shared" si="12"/>
        <v>32246514</v>
      </c>
      <c r="BO41" s="263">
        <f t="shared" si="12"/>
        <v>32246514</v>
      </c>
      <c r="BP41" s="263">
        <f t="shared" ref="BP41:EA41" si="13">+BO41</f>
        <v>32246514</v>
      </c>
      <c r="BQ41" s="263">
        <f t="shared" si="13"/>
        <v>32246514</v>
      </c>
      <c r="BR41" s="263">
        <f t="shared" si="13"/>
        <v>32246514</v>
      </c>
      <c r="BS41" s="263">
        <f t="shared" si="13"/>
        <v>32246514</v>
      </c>
      <c r="BT41" s="263">
        <f t="shared" si="13"/>
        <v>32246514</v>
      </c>
      <c r="BU41" s="263">
        <f t="shared" si="13"/>
        <v>32246514</v>
      </c>
      <c r="BV41" s="263">
        <f t="shared" si="13"/>
        <v>32246514</v>
      </c>
      <c r="BW41" s="263">
        <f t="shared" si="13"/>
        <v>32246514</v>
      </c>
      <c r="BX41" s="263">
        <f t="shared" si="13"/>
        <v>32246514</v>
      </c>
      <c r="BY41" s="263">
        <f t="shared" si="13"/>
        <v>32246514</v>
      </c>
      <c r="BZ41" s="263">
        <f t="shared" si="13"/>
        <v>32246514</v>
      </c>
      <c r="CA41" s="263">
        <f t="shared" si="13"/>
        <v>32246514</v>
      </c>
      <c r="CB41" s="263">
        <f t="shared" si="13"/>
        <v>32246514</v>
      </c>
      <c r="CC41" s="263">
        <f t="shared" si="13"/>
        <v>32246514</v>
      </c>
      <c r="CD41" s="263">
        <f t="shared" si="13"/>
        <v>32246514</v>
      </c>
      <c r="CE41" s="263">
        <f t="shared" si="13"/>
        <v>32246514</v>
      </c>
      <c r="CF41" s="263">
        <f t="shared" si="13"/>
        <v>32246514</v>
      </c>
      <c r="CG41" s="263">
        <f t="shared" si="13"/>
        <v>32246514</v>
      </c>
      <c r="CH41" s="263">
        <f t="shared" si="13"/>
        <v>32246514</v>
      </c>
      <c r="CI41" s="263">
        <f t="shared" si="13"/>
        <v>32246514</v>
      </c>
      <c r="CJ41" s="263">
        <f t="shared" si="13"/>
        <v>32246514</v>
      </c>
      <c r="CK41" s="263">
        <f t="shared" si="13"/>
        <v>32246514</v>
      </c>
      <c r="CL41" s="263">
        <f t="shared" si="13"/>
        <v>32246514</v>
      </c>
      <c r="CM41" s="263">
        <f t="shared" si="13"/>
        <v>32246514</v>
      </c>
      <c r="CN41" s="263">
        <f t="shared" si="13"/>
        <v>32246514</v>
      </c>
      <c r="CO41" s="263">
        <f t="shared" si="13"/>
        <v>32246514</v>
      </c>
      <c r="CP41" s="263">
        <f t="shared" si="13"/>
        <v>32246514</v>
      </c>
      <c r="CQ41" s="263">
        <f t="shared" si="13"/>
        <v>32246514</v>
      </c>
      <c r="CR41" s="263">
        <f t="shared" si="13"/>
        <v>32246514</v>
      </c>
      <c r="CS41" s="263">
        <f t="shared" si="13"/>
        <v>32246514</v>
      </c>
      <c r="CT41" s="263">
        <f t="shared" si="13"/>
        <v>32246514</v>
      </c>
      <c r="CU41" s="263">
        <f t="shared" si="13"/>
        <v>32246514</v>
      </c>
      <c r="CV41" s="263">
        <f t="shared" si="13"/>
        <v>32246514</v>
      </c>
      <c r="CW41" s="263">
        <f t="shared" si="13"/>
        <v>32246514</v>
      </c>
      <c r="CX41" s="263">
        <f t="shared" si="13"/>
        <v>32246514</v>
      </c>
      <c r="CY41" s="263">
        <f t="shared" si="13"/>
        <v>32246514</v>
      </c>
      <c r="CZ41" s="263">
        <f t="shared" si="13"/>
        <v>32246514</v>
      </c>
      <c r="DA41" s="263">
        <f t="shared" si="13"/>
        <v>32246514</v>
      </c>
      <c r="DB41" s="263">
        <f t="shared" si="13"/>
        <v>32246514</v>
      </c>
      <c r="DC41" s="263">
        <f t="shared" si="13"/>
        <v>32246514</v>
      </c>
      <c r="DD41" s="263">
        <f t="shared" si="13"/>
        <v>32246514</v>
      </c>
      <c r="DE41" s="263">
        <f t="shared" si="13"/>
        <v>32246514</v>
      </c>
      <c r="DF41" s="263">
        <f t="shared" si="13"/>
        <v>32246514</v>
      </c>
      <c r="DG41" s="263">
        <f t="shared" si="13"/>
        <v>32246514</v>
      </c>
      <c r="DH41" s="263">
        <f t="shared" si="13"/>
        <v>32246514</v>
      </c>
      <c r="DI41" s="263">
        <f t="shared" si="13"/>
        <v>32246514</v>
      </c>
      <c r="DJ41" s="263">
        <f t="shared" si="13"/>
        <v>32246514</v>
      </c>
      <c r="DK41" s="263">
        <f t="shared" si="13"/>
        <v>32246514</v>
      </c>
      <c r="DL41" s="263">
        <f t="shared" si="13"/>
        <v>32246514</v>
      </c>
      <c r="DM41" s="263">
        <f t="shared" si="13"/>
        <v>32246514</v>
      </c>
      <c r="DN41" s="263">
        <f t="shared" si="13"/>
        <v>32246514</v>
      </c>
      <c r="DO41" s="263">
        <f t="shared" si="13"/>
        <v>32246514</v>
      </c>
      <c r="DP41" s="263">
        <f t="shared" si="13"/>
        <v>32246514</v>
      </c>
      <c r="DQ41" s="263">
        <f t="shared" si="13"/>
        <v>32246514</v>
      </c>
      <c r="DR41" s="263">
        <f t="shared" si="13"/>
        <v>32246514</v>
      </c>
      <c r="DS41" s="263">
        <f t="shared" si="13"/>
        <v>32246514</v>
      </c>
      <c r="DT41" s="263">
        <f t="shared" si="13"/>
        <v>32246514</v>
      </c>
      <c r="DU41" s="263">
        <f t="shared" si="13"/>
        <v>32246514</v>
      </c>
      <c r="DV41" s="263">
        <f t="shared" si="13"/>
        <v>32246514</v>
      </c>
      <c r="DW41" s="263">
        <f t="shared" si="13"/>
        <v>32246514</v>
      </c>
      <c r="DX41" s="263">
        <f t="shared" si="13"/>
        <v>32246514</v>
      </c>
      <c r="DY41" s="263">
        <f t="shared" si="13"/>
        <v>32246514</v>
      </c>
      <c r="DZ41" s="263">
        <f t="shared" si="13"/>
        <v>32246514</v>
      </c>
      <c r="EA41" s="263">
        <f t="shared" si="13"/>
        <v>32246514</v>
      </c>
      <c r="EB41" s="263">
        <f t="shared" ref="EB41:GM41" si="14">+EA41</f>
        <v>32246514</v>
      </c>
      <c r="EC41" s="263">
        <f t="shared" si="14"/>
        <v>32246514</v>
      </c>
      <c r="ED41" s="263">
        <f t="shared" si="14"/>
        <v>32246514</v>
      </c>
      <c r="EE41" s="263">
        <f t="shared" si="14"/>
        <v>32246514</v>
      </c>
      <c r="EF41" s="263">
        <f t="shared" si="14"/>
        <v>32246514</v>
      </c>
      <c r="EG41" s="263">
        <f t="shared" si="14"/>
        <v>32246514</v>
      </c>
      <c r="EH41" s="263">
        <f t="shared" si="14"/>
        <v>32246514</v>
      </c>
      <c r="EI41" s="263">
        <f t="shared" si="14"/>
        <v>32246514</v>
      </c>
      <c r="EJ41" s="263">
        <f t="shared" si="14"/>
        <v>32246514</v>
      </c>
      <c r="EK41" s="263">
        <f t="shared" si="14"/>
        <v>32246514</v>
      </c>
      <c r="EL41" s="263">
        <f t="shared" si="14"/>
        <v>32246514</v>
      </c>
      <c r="EM41" s="263">
        <f t="shared" si="14"/>
        <v>32246514</v>
      </c>
      <c r="EN41" s="263">
        <f t="shared" si="14"/>
        <v>32246514</v>
      </c>
      <c r="EO41" s="263">
        <f t="shared" si="14"/>
        <v>32246514</v>
      </c>
      <c r="EP41" s="263">
        <f t="shared" si="14"/>
        <v>32246514</v>
      </c>
      <c r="EQ41" s="263">
        <f t="shared" si="14"/>
        <v>32246514</v>
      </c>
      <c r="ER41" s="263">
        <f t="shared" si="14"/>
        <v>32246514</v>
      </c>
      <c r="ES41" s="263">
        <f t="shared" si="14"/>
        <v>32246514</v>
      </c>
      <c r="ET41" s="263">
        <f t="shared" si="14"/>
        <v>32246514</v>
      </c>
      <c r="EU41" s="263">
        <f t="shared" si="14"/>
        <v>32246514</v>
      </c>
      <c r="EV41" s="263">
        <f t="shared" si="14"/>
        <v>32246514</v>
      </c>
      <c r="EW41" s="263">
        <f t="shared" si="14"/>
        <v>32246514</v>
      </c>
      <c r="EX41" s="263">
        <f t="shared" si="14"/>
        <v>32246514</v>
      </c>
      <c r="EY41" s="263">
        <f t="shared" si="14"/>
        <v>32246514</v>
      </c>
      <c r="EZ41" s="263">
        <f t="shared" si="14"/>
        <v>32246514</v>
      </c>
      <c r="FA41" s="263">
        <f t="shared" si="14"/>
        <v>32246514</v>
      </c>
      <c r="FB41" s="263">
        <f t="shared" si="14"/>
        <v>32246514</v>
      </c>
      <c r="FC41" s="263">
        <f t="shared" si="14"/>
        <v>32246514</v>
      </c>
      <c r="FD41" s="263">
        <f t="shared" si="14"/>
        <v>32246514</v>
      </c>
      <c r="FE41" s="263">
        <f t="shared" si="14"/>
        <v>32246514</v>
      </c>
      <c r="FF41" s="263">
        <f t="shared" si="14"/>
        <v>32246514</v>
      </c>
      <c r="FG41" s="263">
        <f t="shared" si="14"/>
        <v>32246514</v>
      </c>
      <c r="FH41" s="263">
        <f t="shared" si="14"/>
        <v>32246514</v>
      </c>
      <c r="FI41" s="263">
        <f t="shared" si="14"/>
        <v>32246514</v>
      </c>
      <c r="FJ41" s="263">
        <f t="shared" si="14"/>
        <v>32246514</v>
      </c>
      <c r="FK41" s="263">
        <f t="shared" si="14"/>
        <v>32246514</v>
      </c>
      <c r="FL41" s="263">
        <f t="shared" si="14"/>
        <v>32246514</v>
      </c>
      <c r="FM41" s="263">
        <f t="shared" si="14"/>
        <v>32246514</v>
      </c>
      <c r="FN41" s="263">
        <f t="shared" si="14"/>
        <v>32246514</v>
      </c>
      <c r="FO41" s="263">
        <f t="shared" si="14"/>
        <v>32246514</v>
      </c>
      <c r="FP41" s="263">
        <f t="shared" si="14"/>
        <v>32246514</v>
      </c>
      <c r="FQ41" s="263">
        <f t="shared" si="14"/>
        <v>32246514</v>
      </c>
      <c r="FR41" s="263">
        <f t="shared" si="14"/>
        <v>32246514</v>
      </c>
      <c r="FS41" s="263">
        <f t="shared" si="14"/>
        <v>32246514</v>
      </c>
      <c r="FT41" s="263">
        <f t="shared" si="14"/>
        <v>32246514</v>
      </c>
      <c r="FU41" s="263">
        <f t="shared" si="14"/>
        <v>32246514</v>
      </c>
      <c r="FV41" s="263">
        <f t="shared" si="14"/>
        <v>32246514</v>
      </c>
      <c r="FW41" s="263">
        <f t="shared" si="14"/>
        <v>32246514</v>
      </c>
      <c r="FX41" s="263">
        <f t="shared" si="14"/>
        <v>32246514</v>
      </c>
      <c r="FY41" s="263">
        <f t="shared" si="14"/>
        <v>32246514</v>
      </c>
      <c r="FZ41" s="263">
        <f t="shared" si="14"/>
        <v>32246514</v>
      </c>
      <c r="GA41" s="263">
        <f t="shared" si="14"/>
        <v>32246514</v>
      </c>
      <c r="GB41" s="263">
        <f t="shared" si="14"/>
        <v>32246514</v>
      </c>
      <c r="GC41" s="263">
        <f t="shared" si="14"/>
        <v>32246514</v>
      </c>
      <c r="GD41" s="263">
        <f t="shared" si="14"/>
        <v>32246514</v>
      </c>
      <c r="GE41" s="263">
        <f t="shared" si="14"/>
        <v>32246514</v>
      </c>
      <c r="GF41" s="263">
        <f t="shared" si="14"/>
        <v>32246514</v>
      </c>
      <c r="GG41" s="263">
        <f t="shared" si="14"/>
        <v>32246514</v>
      </c>
      <c r="GH41" s="263">
        <f t="shared" si="14"/>
        <v>32246514</v>
      </c>
      <c r="GI41" s="263">
        <f t="shared" si="14"/>
        <v>32246514</v>
      </c>
      <c r="GJ41" s="263">
        <f t="shared" si="14"/>
        <v>32246514</v>
      </c>
      <c r="GK41" s="263">
        <f t="shared" si="14"/>
        <v>32246514</v>
      </c>
      <c r="GL41" s="263">
        <f t="shared" si="14"/>
        <v>32246514</v>
      </c>
      <c r="GM41" s="263">
        <f t="shared" si="14"/>
        <v>32246514</v>
      </c>
      <c r="GN41" s="263">
        <f t="shared" ref="GN41:HH41" si="15">+GM41</f>
        <v>32246514</v>
      </c>
      <c r="GO41" s="263">
        <f t="shared" si="15"/>
        <v>32246514</v>
      </c>
      <c r="GP41" s="263">
        <f t="shared" si="15"/>
        <v>32246514</v>
      </c>
      <c r="GQ41" s="263">
        <f t="shared" si="15"/>
        <v>32246514</v>
      </c>
      <c r="GR41" s="263">
        <f t="shared" si="15"/>
        <v>32246514</v>
      </c>
      <c r="GS41" s="263">
        <f t="shared" si="15"/>
        <v>32246514</v>
      </c>
      <c r="GT41" s="263">
        <f t="shared" si="15"/>
        <v>32246514</v>
      </c>
      <c r="GU41" s="263">
        <f t="shared" si="15"/>
        <v>32246514</v>
      </c>
      <c r="GV41" s="263">
        <f t="shared" si="15"/>
        <v>32246514</v>
      </c>
      <c r="GW41" s="263">
        <f t="shared" si="15"/>
        <v>32246514</v>
      </c>
      <c r="GX41" s="263">
        <f t="shared" si="15"/>
        <v>32246514</v>
      </c>
      <c r="GY41" s="263">
        <f t="shared" si="15"/>
        <v>32246514</v>
      </c>
      <c r="GZ41" s="263">
        <f t="shared" si="15"/>
        <v>32246514</v>
      </c>
      <c r="HA41" s="263">
        <f t="shared" si="15"/>
        <v>32246514</v>
      </c>
      <c r="HB41" s="263">
        <f t="shared" si="15"/>
        <v>32246514</v>
      </c>
      <c r="HC41" s="263">
        <f t="shared" si="15"/>
        <v>32246514</v>
      </c>
      <c r="HD41" s="263">
        <f t="shared" si="15"/>
        <v>32246514</v>
      </c>
      <c r="HE41" s="263">
        <f t="shared" si="15"/>
        <v>32246514</v>
      </c>
      <c r="HF41" s="263">
        <f t="shared" si="15"/>
        <v>32246514</v>
      </c>
      <c r="HG41" s="263">
        <f t="shared" si="15"/>
        <v>32246514</v>
      </c>
      <c r="HH41" s="263">
        <f t="shared" si="15"/>
        <v>32246514</v>
      </c>
    </row>
    <row r="44" spans="1:216" x14ac:dyDescent="0.2">
      <c r="A44" s="262" t="s">
        <v>247</v>
      </c>
    </row>
    <row r="45" spans="1:216" ht="36" x14ac:dyDescent="0.2">
      <c r="A45" s="263" t="s">
        <v>22</v>
      </c>
      <c r="B45" s="264" t="s">
        <v>23</v>
      </c>
      <c r="C45" s="265" t="s">
        <v>24</v>
      </c>
      <c r="D45" s="264" t="s">
        <v>25</v>
      </c>
      <c r="E45" s="264" t="s">
        <v>26</v>
      </c>
      <c r="F45" s="264" t="s">
        <v>27</v>
      </c>
      <c r="G45" s="264" t="s">
        <v>28</v>
      </c>
      <c r="H45" s="264" t="s">
        <v>29</v>
      </c>
      <c r="I45" s="264" t="s">
        <v>30</v>
      </c>
      <c r="J45" s="264" t="s">
        <v>31</v>
      </c>
      <c r="K45" s="264" t="s">
        <v>32</v>
      </c>
      <c r="L45" s="264" t="s">
        <v>33</v>
      </c>
      <c r="M45" s="264" t="s">
        <v>34</v>
      </c>
      <c r="N45" s="264" t="s">
        <v>386</v>
      </c>
      <c r="O45" s="264" t="s">
        <v>387</v>
      </c>
      <c r="P45" s="264" t="s">
        <v>388</v>
      </c>
      <c r="Q45" s="264" t="s">
        <v>35</v>
      </c>
      <c r="R45" s="264" t="s">
        <v>36</v>
      </c>
      <c r="S45" s="264" t="s">
        <v>37</v>
      </c>
      <c r="T45" s="264" t="s">
        <v>38</v>
      </c>
      <c r="U45" s="264" t="s">
        <v>39</v>
      </c>
      <c r="V45" s="264" t="s">
        <v>40</v>
      </c>
      <c r="W45" s="264" t="s">
        <v>41</v>
      </c>
      <c r="X45" s="264" t="s">
        <v>42</v>
      </c>
      <c r="Y45" s="264" t="s">
        <v>43</v>
      </c>
      <c r="Z45" s="265" t="s">
        <v>44</v>
      </c>
      <c r="AA45" s="264" t="s">
        <v>45</v>
      </c>
      <c r="AB45" s="264" t="s">
        <v>46</v>
      </c>
      <c r="AC45" s="264" t="s">
        <v>47</v>
      </c>
      <c r="AD45" s="264" t="s">
        <v>48</v>
      </c>
      <c r="AE45" s="264" t="s">
        <v>49</v>
      </c>
      <c r="AF45" s="264" t="s">
        <v>50</v>
      </c>
      <c r="AG45" s="264" t="s">
        <v>51</v>
      </c>
      <c r="AH45" s="264" t="s">
        <v>52</v>
      </c>
      <c r="AI45" s="264" t="s">
        <v>53</v>
      </c>
      <c r="AJ45" s="264" t="s">
        <v>54</v>
      </c>
      <c r="AK45" s="264" t="s">
        <v>55</v>
      </c>
      <c r="AL45" s="264" t="s">
        <v>56</v>
      </c>
      <c r="AM45" s="264" t="s">
        <v>57</v>
      </c>
      <c r="AN45" s="264" t="s">
        <v>58</v>
      </c>
      <c r="AO45" s="264" t="s">
        <v>59</v>
      </c>
      <c r="AP45" s="264" t="s">
        <v>60</v>
      </c>
      <c r="AQ45" s="264" t="s">
        <v>61</v>
      </c>
      <c r="AR45" s="264" t="s">
        <v>62</v>
      </c>
      <c r="AS45" s="264" t="s">
        <v>63</v>
      </c>
      <c r="AT45" s="264" t="s">
        <v>64</v>
      </c>
      <c r="AU45" s="264" t="s">
        <v>65</v>
      </c>
      <c r="AV45" s="264" t="s">
        <v>66</v>
      </c>
      <c r="AW45" s="264" t="s">
        <v>67</v>
      </c>
      <c r="AX45" s="264" t="s">
        <v>68</v>
      </c>
      <c r="AY45" s="265" t="s">
        <v>69</v>
      </c>
      <c r="AZ45" s="264" t="s">
        <v>389</v>
      </c>
      <c r="BA45" s="264" t="s">
        <v>390</v>
      </c>
      <c r="BB45" s="264" t="s">
        <v>391</v>
      </c>
      <c r="BC45" s="264" t="s">
        <v>392</v>
      </c>
      <c r="BD45" s="264" t="s">
        <v>393</v>
      </c>
      <c r="BE45" s="264" t="s">
        <v>394</v>
      </c>
      <c r="BF45" s="264" t="s">
        <v>395</v>
      </c>
      <c r="BG45" s="264" t="s">
        <v>396</v>
      </c>
      <c r="BH45" s="264" t="s">
        <v>397</v>
      </c>
      <c r="BI45" s="264" t="s">
        <v>398</v>
      </c>
      <c r="BJ45" s="264" t="s">
        <v>399</v>
      </c>
      <c r="BK45" s="264" t="s">
        <v>400</v>
      </c>
      <c r="BL45" s="264" t="s">
        <v>401</v>
      </c>
      <c r="BM45" s="264" t="s">
        <v>402</v>
      </c>
      <c r="BN45" s="264" t="s">
        <v>70</v>
      </c>
      <c r="BO45" s="264" t="s">
        <v>71</v>
      </c>
      <c r="BP45" s="264" t="s">
        <v>72</v>
      </c>
      <c r="BQ45" s="264" t="s">
        <v>73</v>
      </c>
      <c r="BR45" s="264" t="s">
        <v>74</v>
      </c>
      <c r="BS45" s="264" t="s">
        <v>75</v>
      </c>
      <c r="BT45" s="264" t="s">
        <v>76</v>
      </c>
      <c r="BU45" s="264" t="s">
        <v>77</v>
      </c>
      <c r="BV45" s="264" t="s">
        <v>78</v>
      </c>
      <c r="BW45" s="264" t="s">
        <v>79</v>
      </c>
      <c r="BX45" s="264" t="s">
        <v>80</v>
      </c>
      <c r="BY45" s="264" t="s">
        <v>81</v>
      </c>
      <c r="BZ45" s="264" t="s">
        <v>82</v>
      </c>
      <c r="CA45" s="264" t="s">
        <v>83</v>
      </c>
      <c r="CB45" s="264" t="s">
        <v>84</v>
      </c>
      <c r="CC45" s="264" t="s">
        <v>85</v>
      </c>
      <c r="CD45" s="264" t="s">
        <v>86</v>
      </c>
      <c r="CE45" s="264" t="s">
        <v>87</v>
      </c>
      <c r="CF45" s="264" t="s">
        <v>88</v>
      </c>
      <c r="CG45" s="264" t="s">
        <v>89</v>
      </c>
      <c r="CH45" s="264" t="s">
        <v>90</v>
      </c>
      <c r="CI45" s="264" t="s">
        <v>91</v>
      </c>
      <c r="CJ45" s="264" t="s">
        <v>92</v>
      </c>
      <c r="CK45" s="264" t="s">
        <v>93</v>
      </c>
      <c r="CL45" s="264" t="s">
        <v>94</v>
      </c>
      <c r="CM45" s="264" t="s">
        <v>95</v>
      </c>
      <c r="CN45" s="264" t="s">
        <v>96</v>
      </c>
      <c r="CO45" s="264" t="s">
        <v>97</v>
      </c>
      <c r="CP45" s="265" t="s">
        <v>98</v>
      </c>
      <c r="CQ45" s="264" t="s">
        <v>99</v>
      </c>
      <c r="CR45" s="264" t="s">
        <v>100</v>
      </c>
      <c r="CS45" s="264" t="s">
        <v>101</v>
      </c>
      <c r="CT45" s="264" t="s">
        <v>102</v>
      </c>
      <c r="CU45" s="264" t="s">
        <v>103</v>
      </c>
      <c r="CV45" s="264" t="s">
        <v>104</v>
      </c>
      <c r="CW45" s="265" t="s">
        <v>105</v>
      </c>
      <c r="CX45" s="264" t="s">
        <v>106</v>
      </c>
      <c r="CY45" s="264" t="s">
        <v>107</v>
      </c>
      <c r="CZ45" s="264" t="s">
        <v>108</v>
      </c>
      <c r="DA45" s="264" t="s">
        <v>109</v>
      </c>
      <c r="DB45" s="264" t="s">
        <v>110</v>
      </c>
      <c r="DC45" s="264" t="s">
        <v>111</v>
      </c>
      <c r="DD45" s="265" t="s">
        <v>112</v>
      </c>
      <c r="DE45" s="264" t="s">
        <v>113</v>
      </c>
      <c r="DF45" s="264" t="s">
        <v>114</v>
      </c>
      <c r="DG45" s="264" t="s">
        <v>115</v>
      </c>
      <c r="DH45" s="264" t="s">
        <v>116</v>
      </c>
      <c r="DI45" s="264" t="s">
        <v>117</v>
      </c>
      <c r="DJ45" s="264" t="s">
        <v>118</v>
      </c>
      <c r="DK45" s="265" t="s">
        <v>119</v>
      </c>
      <c r="DL45" s="264" t="s">
        <v>120</v>
      </c>
      <c r="DM45" s="264" t="s">
        <v>121</v>
      </c>
      <c r="DN45" s="264" t="s">
        <v>122</v>
      </c>
      <c r="DO45" s="264" t="s">
        <v>123</v>
      </c>
      <c r="DP45" s="264" t="s">
        <v>124</v>
      </c>
      <c r="DQ45" s="264" t="s">
        <v>125</v>
      </c>
      <c r="DR45" s="264" t="s">
        <v>126</v>
      </c>
      <c r="DS45" s="264" t="s">
        <v>127</v>
      </c>
      <c r="DT45" s="264" t="s">
        <v>128</v>
      </c>
      <c r="DU45" s="264" t="s">
        <v>129</v>
      </c>
      <c r="DV45" s="264" t="s">
        <v>130</v>
      </c>
      <c r="DW45" s="264" t="s">
        <v>131</v>
      </c>
      <c r="DX45" s="264" t="s">
        <v>132</v>
      </c>
      <c r="DY45" s="264" t="s">
        <v>133</v>
      </c>
      <c r="DZ45" s="264" t="s">
        <v>134</v>
      </c>
      <c r="EA45" s="264" t="s">
        <v>135</v>
      </c>
      <c r="EB45" s="264" t="s">
        <v>136</v>
      </c>
      <c r="EC45" s="264" t="s">
        <v>137</v>
      </c>
      <c r="ED45" s="264" t="s">
        <v>138</v>
      </c>
      <c r="EE45" s="264" t="s">
        <v>139</v>
      </c>
      <c r="EF45" s="264" t="s">
        <v>140</v>
      </c>
      <c r="EG45" s="264" t="s">
        <v>141</v>
      </c>
      <c r="EH45" s="264" t="s">
        <v>142</v>
      </c>
      <c r="EI45" s="264" t="s">
        <v>143</v>
      </c>
      <c r="EJ45" s="264" t="s">
        <v>144</v>
      </c>
      <c r="EK45" s="264" t="s">
        <v>145</v>
      </c>
      <c r="EL45" s="264" t="s">
        <v>146</v>
      </c>
      <c r="EM45" s="264" t="s">
        <v>147</v>
      </c>
      <c r="EN45" s="264" t="s">
        <v>148</v>
      </c>
      <c r="EO45" s="264" t="s">
        <v>149</v>
      </c>
      <c r="EP45" s="264" t="s">
        <v>150</v>
      </c>
      <c r="EQ45" s="264" t="s">
        <v>151</v>
      </c>
      <c r="ER45" s="264" t="s">
        <v>152</v>
      </c>
      <c r="ES45" s="264" t="s">
        <v>153</v>
      </c>
      <c r="ET45" s="264" t="s">
        <v>154</v>
      </c>
      <c r="EU45" s="264" t="s">
        <v>155</v>
      </c>
      <c r="EV45" s="264" t="s">
        <v>156</v>
      </c>
      <c r="EW45" s="264" t="s">
        <v>157</v>
      </c>
      <c r="EX45" s="264" t="s">
        <v>158</v>
      </c>
      <c r="EY45" s="264" t="s">
        <v>159</v>
      </c>
      <c r="EZ45" s="264" t="s">
        <v>160</v>
      </c>
      <c r="FA45" s="264" t="s">
        <v>161</v>
      </c>
      <c r="FB45" s="264" t="s">
        <v>162</v>
      </c>
      <c r="FC45" s="264" t="s">
        <v>163</v>
      </c>
      <c r="FD45" s="264" t="s">
        <v>164</v>
      </c>
      <c r="FE45" s="264" t="s">
        <v>165</v>
      </c>
      <c r="FF45" s="264" t="s">
        <v>166</v>
      </c>
      <c r="FG45" s="264" t="s">
        <v>167</v>
      </c>
      <c r="FH45" s="264" t="s">
        <v>168</v>
      </c>
      <c r="FI45" s="264" t="s">
        <v>169</v>
      </c>
      <c r="FJ45" s="264" t="s">
        <v>170</v>
      </c>
      <c r="FK45" s="264" t="s">
        <v>171</v>
      </c>
      <c r="FL45" s="264" t="s">
        <v>172</v>
      </c>
      <c r="FM45" s="264" t="s">
        <v>173</v>
      </c>
      <c r="FN45" s="264" t="s">
        <v>174</v>
      </c>
      <c r="FO45" s="264" t="s">
        <v>175</v>
      </c>
      <c r="FP45" s="264" t="s">
        <v>176</v>
      </c>
      <c r="FQ45" s="264" t="s">
        <v>177</v>
      </c>
      <c r="FR45" s="264" t="s">
        <v>178</v>
      </c>
      <c r="FS45" s="264" t="s">
        <v>179</v>
      </c>
      <c r="FT45" s="264" t="s">
        <v>180</v>
      </c>
      <c r="FU45" s="264" t="s">
        <v>181</v>
      </c>
      <c r="FV45" s="264" t="s">
        <v>182</v>
      </c>
      <c r="FW45" s="264" t="s">
        <v>183</v>
      </c>
      <c r="FX45" s="264" t="s">
        <v>184</v>
      </c>
      <c r="FY45" s="264" t="s">
        <v>185</v>
      </c>
      <c r="FZ45" s="264" t="s">
        <v>186</v>
      </c>
      <c r="GA45" s="264" t="s">
        <v>187</v>
      </c>
      <c r="GB45" s="264" t="s">
        <v>188</v>
      </c>
      <c r="GC45" s="264" t="s">
        <v>189</v>
      </c>
      <c r="GD45" s="264" t="s">
        <v>190</v>
      </c>
      <c r="GE45" s="264" t="s">
        <v>191</v>
      </c>
      <c r="GF45" s="264" t="s">
        <v>192</v>
      </c>
      <c r="GG45" s="264" t="s">
        <v>193</v>
      </c>
      <c r="GH45" s="264" t="s">
        <v>194</v>
      </c>
      <c r="GI45" s="264" t="s">
        <v>195</v>
      </c>
      <c r="GJ45" s="264" t="s">
        <v>196</v>
      </c>
      <c r="GK45" s="264" t="s">
        <v>197</v>
      </c>
      <c r="GL45" s="264" t="s">
        <v>198</v>
      </c>
      <c r="GM45" s="264" t="s">
        <v>199</v>
      </c>
      <c r="GN45" s="264" t="s">
        <v>200</v>
      </c>
      <c r="GO45" s="264" t="s">
        <v>201</v>
      </c>
      <c r="GP45" s="264" t="s">
        <v>202</v>
      </c>
      <c r="GQ45" s="264" t="s">
        <v>203</v>
      </c>
      <c r="GR45" s="264" t="s">
        <v>204</v>
      </c>
      <c r="GS45" s="264" t="s">
        <v>205</v>
      </c>
      <c r="GT45" s="264" t="s">
        <v>206</v>
      </c>
      <c r="GU45" s="264" t="s">
        <v>207</v>
      </c>
      <c r="GV45" s="264" t="s">
        <v>208</v>
      </c>
      <c r="GW45" s="264" t="s">
        <v>209</v>
      </c>
      <c r="GX45" s="264" t="s">
        <v>210</v>
      </c>
      <c r="GY45" s="264" t="s">
        <v>211</v>
      </c>
      <c r="GZ45" s="264" t="s">
        <v>212</v>
      </c>
      <c r="HA45" s="264" t="s">
        <v>213</v>
      </c>
      <c r="HB45" s="264" t="s">
        <v>214</v>
      </c>
      <c r="HC45" s="264" t="s">
        <v>215</v>
      </c>
      <c r="HD45" s="264" t="s">
        <v>216</v>
      </c>
      <c r="HE45" s="264" t="s">
        <v>217</v>
      </c>
      <c r="HF45" s="264" t="s">
        <v>218</v>
      </c>
      <c r="HG45" s="264" t="s">
        <v>219</v>
      </c>
      <c r="HH45" s="264" t="s">
        <v>220</v>
      </c>
    </row>
    <row r="46" spans="1:216" x14ac:dyDescent="0.2">
      <c r="A46" s="263" t="s">
        <v>221</v>
      </c>
      <c r="B46" s="263">
        <f>+C46+Z46+AY46+CP46+CW46+DD46+DK46</f>
        <v>1935403811</v>
      </c>
      <c r="C46" s="263">
        <f>+C29</f>
        <v>433371300</v>
      </c>
      <c r="D46" s="263">
        <f t="shared" ref="D46:Y46" si="16">+D29</f>
        <v>293258800</v>
      </c>
      <c r="E46" s="263">
        <f t="shared" si="16"/>
        <v>200086800</v>
      </c>
      <c r="F46" s="263">
        <f t="shared" si="16"/>
        <v>138307000</v>
      </c>
      <c r="G46" s="263">
        <f t="shared" si="16"/>
        <v>61456140</v>
      </c>
      <c r="H46" s="263">
        <f t="shared" si="16"/>
        <v>76683040</v>
      </c>
      <c r="I46" s="263">
        <f t="shared" si="16"/>
        <v>45199640</v>
      </c>
      <c r="J46" s="263">
        <f t="shared" si="16"/>
        <v>31180610</v>
      </c>
      <c r="K46" s="263">
        <f t="shared" si="16"/>
        <v>13647550</v>
      </c>
      <c r="L46" s="263">
        <f t="shared" si="16"/>
        <v>9480867</v>
      </c>
      <c r="M46" s="263">
        <f t="shared" si="16"/>
        <v>4166684</v>
      </c>
      <c r="N46" s="263">
        <f t="shared" ref="N46:P46" si="17">+N29</f>
        <v>2841352</v>
      </c>
      <c r="O46" s="263">
        <f t="shared" si="17"/>
        <v>1898784</v>
      </c>
      <c r="P46" s="263">
        <f t="shared" si="17"/>
        <v>942568</v>
      </c>
      <c r="Q46" s="263">
        <f t="shared" si="16"/>
        <v>23340700</v>
      </c>
      <c r="R46" s="263">
        <f t="shared" si="16"/>
        <v>8878184</v>
      </c>
      <c r="S46" s="263">
        <f t="shared" si="16"/>
        <v>10413120</v>
      </c>
      <c r="T46" s="263">
        <f t="shared" si="16"/>
        <v>90867360</v>
      </c>
      <c r="U46" s="263">
        <f t="shared" si="16"/>
        <v>76334120</v>
      </c>
      <c r="V46" s="263">
        <f t="shared" si="16"/>
        <v>13234450</v>
      </c>
      <c r="W46" s="263">
        <f t="shared" si="16"/>
        <v>20998260</v>
      </c>
      <c r="X46" s="263">
        <f t="shared" si="16"/>
        <v>18842300</v>
      </c>
      <c r="Y46" s="263">
        <f t="shared" si="16"/>
        <v>2155962</v>
      </c>
      <c r="Z46" s="263">
        <f t="shared" ref="Z46:BE46" si="18">+Z10</f>
        <v>660902500</v>
      </c>
      <c r="AA46" s="263">
        <f t="shared" si="18"/>
        <v>576165200</v>
      </c>
      <c r="AB46" s="263">
        <f t="shared" si="18"/>
        <v>13070260</v>
      </c>
      <c r="AC46" s="263">
        <f t="shared" si="18"/>
        <v>169482600</v>
      </c>
      <c r="AD46" s="263">
        <f t="shared" si="18"/>
        <v>61260200</v>
      </c>
      <c r="AE46" s="263">
        <f t="shared" si="18"/>
        <v>2661588</v>
      </c>
      <c r="AF46" s="263">
        <f t="shared" si="18"/>
        <v>31463980</v>
      </c>
      <c r="AG46" s="263">
        <f t="shared" si="18"/>
        <v>35402720</v>
      </c>
      <c r="AH46" s="263">
        <f t="shared" si="18"/>
        <v>74314360</v>
      </c>
      <c r="AI46" s="263">
        <f t="shared" si="18"/>
        <v>21998350</v>
      </c>
      <c r="AJ46" s="263">
        <f t="shared" si="18"/>
        <v>136189100</v>
      </c>
      <c r="AK46" s="263">
        <f t="shared" si="18"/>
        <v>26670160</v>
      </c>
      <c r="AL46" s="263">
        <f t="shared" si="18"/>
        <v>3525868</v>
      </c>
      <c r="AM46" s="263">
        <f t="shared" si="18"/>
        <v>84407950</v>
      </c>
      <c r="AN46" s="263">
        <f t="shared" si="18"/>
        <v>356548</v>
      </c>
      <c r="AO46" s="263">
        <f t="shared" si="18"/>
        <v>23820180</v>
      </c>
      <c r="AP46" s="263">
        <f t="shared" si="18"/>
        <v>23654960</v>
      </c>
      <c r="AQ46" s="263">
        <f t="shared" si="18"/>
        <v>127865</v>
      </c>
      <c r="AR46" s="263">
        <f t="shared" si="18"/>
        <v>8744959</v>
      </c>
      <c r="AS46" s="263">
        <f t="shared" si="18"/>
        <v>2623181</v>
      </c>
      <c r="AT46" s="263">
        <f t="shared" si="18"/>
        <v>5268030</v>
      </c>
      <c r="AU46" s="263">
        <f t="shared" si="18"/>
        <v>1436527</v>
      </c>
      <c r="AV46" s="263">
        <f t="shared" si="18"/>
        <v>12765690</v>
      </c>
      <c r="AW46" s="263">
        <f t="shared" si="18"/>
        <v>5001882</v>
      </c>
      <c r="AX46" s="263">
        <f t="shared" si="18"/>
        <v>608126</v>
      </c>
      <c r="AY46" s="263">
        <f t="shared" si="18"/>
        <v>391948800</v>
      </c>
      <c r="AZ46" s="263">
        <f t="shared" si="18"/>
        <v>72363030</v>
      </c>
      <c r="BA46" s="263">
        <f t="shared" si="18"/>
        <v>4144098</v>
      </c>
      <c r="BB46" s="263">
        <f t="shared" si="18"/>
        <v>3045975</v>
      </c>
      <c r="BC46" s="263">
        <f t="shared" si="18"/>
        <v>63530350</v>
      </c>
      <c r="BD46" s="263">
        <f t="shared" si="18"/>
        <v>1642607</v>
      </c>
      <c r="BE46" s="263">
        <f t="shared" si="18"/>
        <v>0</v>
      </c>
      <c r="BF46" s="263">
        <f t="shared" ref="BF46:CO46" si="19">+BF10</f>
        <v>0</v>
      </c>
      <c r="BG46" s="263">
        <f t="shared" si="19"/>
        <v>10258300</v>
      </c>
      <c r="BH46" s="263">
        <f t="shared" si="19"/>
        <v>2702480</v>
      </c>
      <c r="BI46" s="263">
        <f t="shared" si="19"/>
        <v>720032</v>
      </c>
      <c r="BJ46" s="263">
        <f t="shared" si="19"/>
        <v>6805726</v>
      </c>
      <c r="BK46" s="263">
        <f t="shared" si="19"/>
        <v>30060</v>
      </c>
      <c r="BL46" s="263">
        <f t="shared" si="19"/>
        <v>0</v>
      </c>
      <c r="BM46" s="263">
        <f t="shared" ref="BM46" si="20">+BM10</f>
        <v>0</v>
      </c>
      <c r="BN46" s="263">
        <f t="shared" si="19"/>
        <v>120834000</v>
      </c>
      <c r="BO46" s="263">
        <f t="shared" si="19"/>
        <v>335979</v>
      </c>
      <c r="BP46" s="263">
        <f t="shared" si="19"/>
        <v>4550129</v>
      </c>
      <c r="BQ46" s="263">
        <f t="shared" si="19"/>
        <v>114410700</v>
      </c>
      <c r="BR46" s="263">
        <f t="shared" si="19"/>
        <v>1537239</v>
      </c>
      <c r="BS46" s="263">
        <f t="shared" si="19"/>
        <v>0</v>
      </c>
      <c r="BT46" s="263">
        <f t="shared" si="19"/>
        <v>0</v>
      </c>
      <c r="BU46" s="263">
        <f t="shared" si="19"/>
        <v>83306550</v>
      </c>
      <c r="BV46" s="263">
        <f t="shared" si="19"/>
        <v>1002893</v>
      </c>
      <c r="BW46" s="263">
        <f t="shared" si="19"/>
        <v>3619880</v>
      </c>
      <c r="BX46" s="263">
        <f t="shared" si="19"/>
        <v>77744580</v>
      </c>
      <c r="BY46" s="263">
        <f t="shared" si="19"/>
        <v>939208</v>
      </c>
      <c r="BZ46" s="263">
        <f t="shared" si="19"/>
        <v>0</v>
      </c>
      <c r="CA46" s="263">
        <f t="shared" si="19"/>
        <v>0</v>
      </c>
      <c r="CB46" s="263">
        <f t="shared" si="19"/>
        <v>5248249</v>
      </c>
      <c r="CC46" s="263">
        <f t="shared" si="19"/>
        <v>1407261</v>
      </c>
      <c r="CD46" s="263">
        <f t="shared" si="19"/>
        <v>1258300</v>
      </c>
      <c r="CE46" s="263">
        <f t="shared" si="19"/>
        <v>2582689</v>
      </c>
      <c r="CF46" s="263">
        <f t="shared" si="19"/>
        <v>0</v>
      </c>
      <c r="CG46" s="263">
        <f t="shared" si="19"/>
        <v>0</v>
      </c>
      <c r="CH46" s="263">
        <f t="shared" si="19"/>
        <v>0</v>
      </c>
      <c r="CI46" s="263">
        <f t="shared" si="19"/>
        <v>99938660</v>
      </c>
      <c r="CJ46" s="263">
        <f t="shared" si="19"/>
        <v>11736960</v>
      </c>
      <c r="CK46" s="263">
        <f t="shared" si="19"/>
        <v>4376314</v>
      </c>
      <c r="CL46" s="263">
        <f t="shared" si="19"/>
        <v>66450960</v>
      </c>
      <c r="CM46" s="263">
        <f t="shared" si="19"/>
        <v>1204959</v>
      </c>
      <c r="CN46" s="263">
        <f t="shared" si="19"/>
        <v>0</v>
      </c>
      <c r="CO46" s="263">
        <f t="shared" si="19"/>
        <v>16169460</v>
      </c>
      <c r="CP46" s="263">
        <f t="shared" ref="CP46:CP54" si="21">+CP29</f>
        <v>36674930</v>
      </c>
      <c r="CQ46" s="263">
        <f t="shared" ref="CQ46:DC46" si="22">+CQ29</f>
        <v>2885862</v>
      </c>
      <c r="CR46" s="263">
        <f t="shared" si="22"/>
        <v>14338960</v>
      </c>
      <c r="CS46" s="263">
        <f t="shared" si="22"/>
        <v>3751613</v>
      </c>
      <c r="CT46" s="263">
        <f t="shared" si="22"/>
        <v>8293849</v>
      </c>
      <c r="CU46" s="263">
        <f t="shared" si="22"/>
        <v>4103560</v>
      </c>
      <c r="CV46" s="263">
        <f t="shared" si="22"/>
        <v>3301085</v>
      </c>
      <c r="CW46" s="263">
        <f t="shared" si="22"/>
        <v>3931581</v>
      </c>
      <c r="CX46" s="263">
        <f t="shared" si="22"/>
        <v>0</v>
      </c>
      <c r="CY46" s="263">
        <f t="shared" si="22"/>
        <v>0</v>
      </c>
      <c r="CZ46" s="263">
        <f t="shared" si="22"/>
        <v>0</v>
      </c>
      <c r="DA46" s="263">
        <f t="shared" si="22"/>
        <v>753267</v>
      </c>
      <c r="DB46" s="263">
        <f t="shared" si="22"/>
        <v>2175201</v>
      </c>
      <c r="DC46" s="263">
        <f t="shared" si="22"/>
        <v>723820</v>
      </c>
      <c r="DD46" s="263">
        <f t="shared" ref="DD46:EI46" si="23">+DD10</f>
        <v>127422300</v>
      </c>
      <c r="DE46" s="263">
        <f t="shared" si="23"/>
        <v>25935640</v>
      </c>
      <c r="DF46" s="263">
        <f t="shared" si="23"/>
        <v>43020080</v>
      </c>
      <c r="DG46" s="263">
        <f t="shared" si="23"/>
        <v>54789860</v>
      </c>
      <c r="DH46" s="263">
        <f t="shared" si="23"/>
        <v>2446585</v>
      </c>
      <c r="DI46" s="263">
        <f t="shared" si="23"/>
        <v>773147</v>
      </c>
      <c r="DJ46" s="263">
        <f t="shared" si="23"/>
        <v>456998</v>
      </c>
      <c r="DK46" s="263">
        <f t="shared" si="23"/>
        <v>281152400</v>
      </c>
      <c r="DL46" s="263">
        <f t="shared" si="23"/>
        <v>161317100</v>
      </c>
      <c r="DM46" s="263">
        <f t="shared" si="23"/>
        <v>90997740</v>
      </c>
      <c r="DN46" s="263">
        <f t="shared" si="23"/>
        <v>22872240</v>
      </c>
      <c r="DO46" s="263">
        <f t="shared" si="23"/>
        <v>9947934</v>
      </c>
      <c r="DP46" s="263">
        <f t="shared" si="23"/>
        <v>7349640</v>
      </c>
      <c r="DQ46" s="263">
        <f t="shared" si="23"/>
        <v>35349270</v>
      </c>
      <c r="DR46" s="263">
        <f t="shared" si="23"/>
        <v>10281</v>
      </c>
      <c r="DS46" s="263">
        <f t="shared" si="23"/>
        <v>1754864</v>
      </c>
      <c r="DT46" s="263">
        <f t="shared" si="23"/>
        <v>8723412</v>
      </c>
      <c r="DU46" s="263">
        <f t="shared" si="23"/>
        <v>4990109</v>
      </c>
      <c r="DV46" s="263">
        <f t="shared" si="23"/>
        <v>69617570</v>
      </c>
      <c r="DW46" s="263">
        <f t="shared" si="23"/>
        <v>16597310</v>
      </c>
      <c r="DX46" s="263">
        <f t="shared" si="23"/>
        <v>9408124</v>
      </c>
      <c r="DY46" s="263">
        <f t="shared" si="23"/>
        <v>4409699</v>
      </c>
      <c r="DZ46" s="263">
        <f t="shared" si="23"/>
        <v>27386550</v>
      </c>
      <c r="EA46" s="263">
        <f t="shared" si="23"/>
        <v>0</v>
      </c>
      <c r="EB46" s="263">
        <f t="shared" si="23"/>
        <v>957286</v>
      </c>
      <c r="EC46" s="263">
        <f t="shared" si="23"/>
        <v>7503370</v>
      </c>
      <c r="ED46" s="263">
        <f t="shared" si="23"/>
        <v>3355228</v>
      </c>
      <c r="EE46" s="263">
        <f t="shared" si="23"/>
        <v>147308100</v>
      </c>
      <c r="EF46" s="263">
        <f t="shared" si="23"/>
        <v>37399950</v>
      </c>
      <c r="EG46" s="263">
        <f t="shared" si="23"/>
        <v>18084960</v>
      </c>
      <c r="EH46" s="263">
        <f t="shared" si="23"/>
        <v>10423840</v>
      </c>
      <c r="EI46" s="263">
        <f t="shared" si="23"/>
        <v>55852710</v>
      </c>
      <c r="EJ46" s="263">
        <f t="shared" ref="EJ46:FO46" si="24">+EJ10</f>
        <v>10281</v>
      </c>
      <c r="EK46" s="263">
        <f t="shared" si="24"/>
        <v>2525490</v>
      </c>
      <c r="EL46" s="263">
        <f t="shared" si="24"/>
        <v>15360980</v>
      </c>
      <c r="EM46" s="263">
        <f t="shared" si="24"/>
        <v>7649911</v>
      </c>
      <c r="EN46" s="263">
        <f t="shared" si="24"/>
        <v>12508630</v>
      </c>
      <c r="EO46" s="263">
        <f t="shared" si="24"/>
        <v>1888551</v>
      </c>
      <c r="EP46" s="263">
        <f t="shared" si="24"/>
        <v>1122390</v>
      </c>
      <c r="EQ46" s="263">
        <f t="shared" si="24"/>
        <v>1303497</v>
      </c>
      <c r="ER46" s="263">
        <f t="shared" si="24"/>
        <v>6630899</v>
      </c>
      <c r="ES46" s="263">
        <f t="shared" si="24"/>
        <v>0</v>
      </c>
      <c r="ET46" s="263">
        <f t="shared" si="24"/>
        <v>163047</v>
      </c>
      <c r="EU46" s="263">
        <f t="shared" si="24"/>
        <v>781700</v>
      </c>
      <c r="EV46" s="263">
        <f t="shared" si="24"/>
        <v>618546</v>
      </c>
      <c r="EW46" s="263">
        <f t="shared" si="24"/>
        <v>37142290</v>
      </c>
      <c r="EX46" s="263">
        <f t="shared" si="24"/>
        <v>11658350</v>
      </c>
      <c r="EY46" s="263">
        <f t="shared" si="24"/>
        <v>3635202</v>
      </c>
      <c r="EZ46" s="263">
        <f t="shared" si="24"/>
        <v>3200804</v>
      </c>
      <c r="FA46" s="263">
        <f t="shared" si="24"/>
        <v>13764300</v>
      </c>
      <c r="FB46" s="263">
        <f t="shared" si="24"/>
        <v>56895</v>
      </c>
      <c r="FC46" s="263">
        <f t="shared" si="24"/>
        <v>569230</v>
      </c>
      <c r="FD46" s="263">
        <f t="shared" si="24"/>
        <v>2821452</v>
      </c>
      <c r="FE46" s="263">
        <f t="shared" si="24"/>
        <v>1428988</v>
      </c>
      <c r="FF46" s="263">
        <f t="shared" si="24"/>
        <v>12961370</v>
      </c>
      <c r="FG46" s="263">
        <f t="shared" si="24"/>
        <v>4971690</v>
      </c>
      <c r="FH46" s="263">
        <f t="shared" si="24"/>
        <v>673300</v>
      </c>
      <c r="FI46" s="263">
        <f t="shared" si="24"/>
        <v>896597</v>
      </c>
      <c r="FJ46" s="263">
        <f t="shared" si="24"/>
        <v>3735761</v>
      </c>
      <c r="FK46" s="263">
        <f t="shared" si="24"/>
        <v>43207</v>
      </c>
      <c r="FL46" s="263">
        <f t="shared" si="24"/>
        <v>93241</v>
      </c>
      <c r="FM46" s="263">
        <f t="shared" si="24"/>
        <v>663165</v>
      </c>
      <c r="FN46" s="263">
        <f t="shared" si="24"/>
        <v>325236</v>
      </c>
      <c r="FO46" s="263">
        <f t="shared" si="24"/>
        <v>13833170</v>
      </c>
      <c r="FP46" s="263">
        <f t="shared" ref="FP46:GU46" si="25">+FP10</f>
        <v>11128290</v>
      </c>
      <c r="FQ46" s="263">
        <f t="shared" si="25"/>
        <v>202511</v>
      </c>
      <c r="FR46" s="263">
        <f t="shared" si="25"/>
        <v>34693</v>
      </c>
      <c r="FS46" s="263">
        <f t="shared" si="25"/>
        <v>2359839</v>
      </c>
      <c r="FT46" s="263">
        <f t="shared" si="25"/>
        <v>0</v>
      </c>
      <c r="FU46" s="263">
        <f t="shared" si="25"/>
        <v>48398</v>
      </c>
      <c r="FV46" s="263">
        <f t="shared" si="25"/>
        <v>54150</v>
      </c>
      <c r="FW46" s="263">
        <f t="shared" si="25"/>
        <v>5291</v>
      </c>
      <c r="FX46" s="263">
        <f t="shared" si="25"/>
        <v>28781440</v>
      </c>
      <c r="FY46" s="263">
        <f t="shared" si="25"/>
        <v>6429439</v>
      </c>
      <c r="FZ46" s="263">
        <f t="shared" si="25"/>
        <v>4783461</v>
      </c>
      <c r="GA46" s="263">
        <f t="shared" si="25"/>
        <v>2728405</v>
      </c>
      <c r="GB46" s="263">
        <f t="shared" si="25"/>
        <v>13434370</v>
      </c>
      <c r="GC46" s="263">
        <f t="shared" si="25"/>
        <v>0</v>
      </c>
      <c r="GD46" s="263">
        <f t="shared" si="25"/>
        <v>141968</v>
      </c>
      <c r="GE46" s="263">
        <f t="shared" si="25"/>
        <v>963307</v>
      </c>
      <c r="GF46" s="263">
        <f t="shared" si="25"/>
        <v>300499</v>
      </c>
      <c r="GG46" s="263">
        <f t="shared" si="25"/>
        <v>6108457</v>
      </c>
      <c r="GH46" s="263">
        <f t="shared" si="25"/>
        <v>125783</v>
      </c>
      <c r="GI46" s="263">
        <f t="shared" si="25"/>
        <v>39368</v>
      </c>
      <c r="GJ46" s="263">
        <f t="shared" si="25"/>
        <v>85845</v>
      </c>
      <c r="GK46" s="263">
        <f t="shared" si="25"/>
        <v>2598614</v>
      </c>
      <c r="GL46" s="263">
        <f t="shared" si="25"/>
        <v>3258847</v>
      </c>
      <c r="GM46" s="263">
        <f t="shared" si="25"/>
        <v>0</v>
      </c>
      <c r="GN46" s="263">
        <f t="shared" si="25"/>
        <v>0</v>
      </c>
      <c r="GO46" s="263">
        <f t="shared" si="25"/>
        <v>0</v>
      </c>
      <c r="GP46" s="263">
        <f t="shared" si="25"/>
        <v>3754942</v>
      </c>
      <c r="GQ46" s="263">
        <f t="shared" si="25"/>
        <v>62376</v>
      </c>
      <c r="GR46" s="263">
        <f t="shared" si="25"/>
        <v>2916546</v>
      </c>
      <c r="GS46" s="263">
        <f t="shared" si="25"/>
        <v>748413</v>
      </c>
      <c r="GT46" s="263">
        <f t="shared" si="25"/>
        <v>0</v>
      </c>
      <c r="GU46" s="263">
        <f t="shared" si="25"/>
        <v>0</v>
      </c>
      <c r="GV46" s="263">
        <f t="shared" ref="GV46:HH46" si="26">+GV10</f>
        <v>0</v>
      </c>
      <c r="GW46" s="263">
        <f t="shared" si="26"/>
        <v>27607</v>
      </c>
      <c r="GX46" s="263">
        <f t="shared" si="26"/>
        <v>0</v>
      </c>
      <c r="GY46" s="263">
        <f t="shared" si="26"/>
        <v>17253690</v>
      </c>
      <c r="GZ46" s="263">
        <f t="shared" si="26"/>
        <v>5374628</v>
      </c>
      <c r="HA46" s="263">
        <f t="shared" si="26"/>
        <v>2193756</v>
      </c>
      <c r="HB46" s="263">
        <f t="shared" si="26"/>
        <v>422014</v>
      </c>
      <c r="HC46" s="263">
        <f t="shared" si="26"/>
        <v>6275032</v>
      </c>
      <c r="HD46" s="263">
        <f t="shared" si="26"/>
        <v>211497</v>
      </c>
      <c r="HE46" s="263">
        <f t="shared" si="26"/>
        <v>296163</v>
      </c>
      <c r="HF46" s="263">
        <f t="shared" si="26"/>
        <v>1590946</v>
      </c>
      <c r="HG46" s="263">
        <f t="shared" si="26"/>
        <v>855546</v>
      </c>
      <c r="HH46" s="263">
        <f t="shared" si="26"/>
        <v>307387600</v>
      </c>
    </row>
    <row r="47" spans="1:216" x14ac:dyDescent="0.2">
      <c r="A47" s="263" t="s">
        <v>222</v>
      </c>
      <c r="B47" s="263">
        <f>+C47+Z47+AY47+CP47+CW47+DD47+DK47</f>
        <v>952711619</v>
      </c>
      <c r="C47" s="263">
        <f t="shared" ref="C47:Y47" si="27">+C30</f>
        <v>95327260</v>
      </c>
      <c r="D47" s="263">
        <f t="shared" si="27"/>
        <v>70797810</v>
      </c>
      <c r="E47" s="263">
        <f t="shared" si="27"/>
        <v>43214190</v>
      </c>
      <c r="F47" s="263">
        <f t="shared" si="27"/>
        <v>14401430</v>
      </c>
      <c r="G47" s="263">
        <f t="shared" si="27"/>
        <v>28757120</v>
      </c>
      <c r="H47" s="263">
        <f t="shared" si="27"/>
        <v>23487440</v>
      </c>
      <c r="I47" s="263">
        <f t="shared" si="27"/>
        <v>6097754</v>
      </c>
      <c r="J47" s="263">
        <f t="shared" si="27"/>
        <v>17163740</v>
      </c>
      <c r="K47" s="263">
        <f t="shared" si="27"/>
        <v>3253080</v>
      </c>
      <c r="L47" s="263">
        <f t="shared" si="27"/>
        <v>1308209</v>
      </c>
      <c r="M47" s="263">
        <f t="shared" si="27"/>
        <v>1944871</v>
      </c>
      <c r="N47" s="263">
        <f t="shared" ref="N47:P47" si="28">+N30</f>
        <v>843099</v>
      </c>
      <c r="O47" s="263">
        <f t="shared" si="28"/>
        <v>385437</v>
      </c>
      <c r="P47" s="263">
        <f t="shared" si="28"/>
        <v>457662</v>
      </c>
      <c r="Q47" s="263">
        <f t="shared" si="27"/>
        <v>5467240</v>
      </c>
      <c r="R47" s="263">
        <f t="shared" si="27"/>
        <v>1597850</v>
      </c>
      <c r="S47" s="263">
        <f t="shared" si="27"/>
        <v>2905685</v>
      </c>
      <c r="T47" s="263">
        <f t="shared" si="27"/>
        <v>12909620</v>
      </c>
      <c r="U47" s="263">
        <f t="shared" si="27"/>
        <v>8723596</v>
      </c>
      <c r="V47" s="263">
        <f t="shared" si="27"/>
        <v>4061989</v>
      </c>
      <c r="W47" s="263">
        <f t="shared" si="27"/>
        <v>5175072</v>
      </c>
      <c r="X47" s="263">
        <f t="shared" si="27"/>
        <v>4337897</v>
      </c>
      <c r="Y47" s="263">
        <f t="shared" si="27"/>
        <v>837174</v>
      </c>
      <c r="Z47" s="263">
        <f t="shared" ref="Z47:BE47" si="29">+Z11</f>
        <v>416524200</v>
      </c>
      <c r="AA47" s="263">
        <f t="shared" si="29"/>
        <v>361880600</v>
      </c>
      <c r="AB47" s="263">
        <f t="shared" si="29"/>
        <v>7890719</v>
      </c>
      <c r="AC47" s="263">
        <f t="shared" si="29"/>
        <v>95877540</v>
      </c>
      <c r="AD47" s="263">
        <f t="shared" si="29"/>
        <v>49952420</v>
      </c>
      <c r="AE47" s="263">
        <f t="shared" si="29"/>
        <v>1591243</v>
      </c>
      <c r="AF47" s="263">
        <f t="shared" si="29"/>
        <v>32527240</v>
      </c>
      <c r="AG47" s="263">
        <f t="shared" si="29"/>
        <v>14867440</v>
      </c>
      <c r="AH47" s="263">
        <f t="shared" si="29"/>
        <v>37737960</v>
      </c>
      <c r="AI47" s="263">
        <f t="shared" si="29"/>
        <v>15593660</v>
      </c>
      <c r="AJ47" s="263">
        <f t="shared" si="29"/>
        <v>87554160</v>
      </c>
      <c r="AK47" s="263">
        <f t="shared" si="29"/>
        <v>16391150</v>
      </c>
      <c r="AL47" s="263">
        <f t="shared" si="29"/>
        <v>1847045</v>
      </c>
      <c r="AM47" s="263">
        <f t="shared" si="29"/>
        <v>54415020</v>
      </c>
      <c r="AN47" s="263">
        <f t="shared" si="29"/>
        <v>291459</v>
      </c>
      <c r="AO47" s="263">
        <f t="shared" si="29"/>
        <v>13440890</v>
      </c>
      <c r="AP47" s="263">
        <f t="shared" si="29"/>
        <v>17250610</v>
      </c>
      <c r="AQ47" s="263">
        <f t="shared" si="29"/>
        <v>62106</v>
      </c>
      <c r="AR47" s="263">
        <f t="shared" si="29"/>
        <v>7570751</v>
      </c>
      <c r="AS47" s="263">
        <f t="shared" si="29"/>
        <v>1120894</v>
      </c>
      <c r="AT47" s="263">
        <f t="shared" si="29"/>
        <v>2837779</v>
      </c>
      <c r="AU47" s="263">
        <f t="shared" si="29"/>
        <v>958730</v>
      </c>
      <c r="AV47" s="263">
        <f t="shared" si="29"/>
        <v>7801345</v>
      </c>
      <c r="AW47" s="263">
        <f t="shared" si="29"/>
        <v>2807569</v>
      </c>
      <c r="AX47" s="263">
        <f t="shared" si="29"/>
        <v>272896</v>
      </c>
      <c r="AY47" s="263">
        <f t="shared" si="29"/>
        <v>81883570</v>
      </c>
      <c r="AZ47" s="263">
        <f t="shared" si="29"/>
        <v>14315400</v>
      </c>
      <c r="BA47" s="263">
        <f t="shared" si="29"/>
        <v>1820957</v>
      </c>
      <c r="BB47" s="263">
        <f t="shared" si="29"/>
        <v>226010</v>
      </c>
      <c r="BC47" s="263">
        <f t="shared" si="29"/>
        <v>12111280</v>
      </c>
      <c r="BD47" s="263">
        <f t="shared" si="29"/>
        <v>157152</v>
      </c>
      <c r="BE47" s="263">
        <f t="shared" si="29"/>
        <v>0</v>
      </c>
      <c r="BF47" s="263">
        <f t="shared" ref="BF47:CO47" si="30">+BF11</f>
        <v>0</v>
      </c>
      <c r="BG47" s="263">
        <f t="shared" si="30"/>
        <v>2992962</v>
      </c>
      <c r="BH47" s="263">
        <f t="shared" si="30"/>
        <v>1218934</v>
      </c>
      <c r="BI47" s="263">
        <f t="shared" si="30"/>
        <v>50185</v>
      </c>
      <c r="BJ47" s="263">
        <f t="shared" si="30"/>
        <v>1717168</v>
      </c>
      <c r="BK47" s="263">
        <f t="shared" si="30"/>
        <v>6676</v>
      </c>
      <c r="BL47" s="263">
        <f t="shared" si="30"/>
        <v>0</v>
      </c>
      <c r="BM47" s="263">
        <f t="shared" ref="BM47" si="31">+BM11</f>
        <v>0</v>
      </c>
      <c r="BN47" s="263">
        <f t="shared" si="30"/>
        <v>20544200</v>
      </c>
      <c r="BO47" s="263">
        <f t="shared" si="30"/>
        <v>126130</v>
      </c>
      <c r="BP47" s="263">
        <f t="shared" si="30"/>
        <v>432892</v>
      </c>
      <c r="BQ47" s="263">
        <f t="shared" si="30"/>
        <v>19835960</v>
      </c>
      <c r="BR47" s="263">
        <f t="shared" si="30"/>
        <v>149219</v>
      </c>
      <c r="BS47" s="263">
        <f t="shared" si="30"/>
        <v>0</v>
      </c>
      <c r="BT47" s="263">
        <f t="shared" si="30"/>
        <v>0</v>
      </c>
      <c r="BU47" s="263">
        <f t="shared" si="30"/>
        <v>15854100</v>
      </c>
      <c r="BV47" s="263">
        <f t="shared" si="30"/>
        <v>398760</v>
      </c>
      <c r="BW47" s="263">
        <f t="shared" si="30"/>
        <v>345711</v>
      </c>
      <c r="BX47" s="263">
        <f t="shared" si="30"/>
        <v>15006510</v>
      </c>
      <c r="BY47" s="263">
        <f t="shared" si="30"/>
        <v>103119</v>
      </c>
      <c r="BZ47" s="263">
        <f t="shared" si="30"/>
        <v>0</v>
      </c>
      <c r="CA47" s="263">
        <f t="shared" si="30"/>
        <v>0</v>
      </c>
      <c r="CB47" s="263">
        <f t="shared" si="30"/>
        <v>1659640</v>
      </c>
      <c r="CC47" s="263">
        <f t="shared" si="30"/>
        <v>799919</v>
      </c>
      <c r="CD47" s="263">
        <f t="shared" si="30"/>
        <v>142601</v>
      </c>
      <c r="CE47" s="263">
        <f t="shared" si="30"/>
        <v>717121</v>
      </c>
      <c r="CF47" s="263">
        <f t="shared" si="30"/>
        <v>0</v>
      </c>
      <c r="CG47" s="263">
        <f t="shared" si="30"/>
        <v>0</v>
      </c>
      <c r="CH47" s="263">
        <f t="shared" si="30"/>
        <v>0</v>
      </c>
      <c r="CI47" s="263">
        <f t="shared" si="30"/>
        <v>26517270</v>
      </c>
      <c r="CJ47" s="263">
        <f t="shared" si="30"/>
        <v>5318757</v>
      </c>
      <c r="CK47" s="263">
        <f t="shared" si="30"/>
        <v>486243</v>
      </c>
      <c r="CL47" s="263">
        <f t="shared" si="30"/>
        <v>17920050</v>
      </c>
      <c r="CM47" s="263">
        <f t="shared" si="30"/>
        <v>112408</v>
      </c>
      <c r="CN47" s="263">
        <f t="shared" si="30"/>
        <v>0</v>
      </c>
      <c r="CO47" s="263">
        <f t="shared" si="30"/>
        <v>2679808</v>
      </c>
      <c r="CP47" s="263">
        <f t="shared" si="21"/>
        <v>22361470</v>
      </c>
      <c r="CQ47" s="263">
        <f t="shared" ref="CQ47:DC47" si="32">+CQ30</f>
        <v>1642465</v>
      </c>
      <c r="CR47" s="263">
        <f t="shared" si="32"/>
        <v>6714912</v>
      </c>
      <c r="CS47" s="263">
        <f t="shared" si="32"/>
        <v>1623692</v>
      </c>
      <c r="CT47" s="263">
        <f t="shared" si="32"/>
        <v>6647574</v>
      </c>
      <c r="CU47" s="263">
        <f t="shared" si="32"/>
        <v>2833371</v>
      </c>
      <c r="CV47" s="263">
        <f t="shared" si="32"/>
        <v>2899454</v>
      </c>
      <c r="CW47" s="263">
        <f t="shared" si="32"/>
        <v>4173319</v>
      </c>
      <c r="CX47" s="263">
        <f t="shared" si="32"/>
        <v>0</v>
      </c>
      <c r="CY47" s="263">
        <f t="shared" si="32"/>
        <v>0</v>
      </c>
      <c r="CZ47" s="263">
        <f t="shared" si="32"/>
        <v>0</v>
      </c>
      <c r="DA47" s="263">
        <f t="shared" si="32"/>
        <v>1194393</v>
      </c>
      <c r="DB47" s="263">
        <f t="shared" si="32"/>
        <v>2152630</v>
      </c>
      <c r="DC47" s="263">
        <f t="shared" si="32"/>
        <v>616528</v>
      </c>
      <c r="DD47" s="263">
        <f t="shared" ref="DD47:EI47" si="33">+DD11</f>
        <v>135501600</v>
      </c>
      <c r="DE47" s="263">
        <f t="shared" si="33"/>
        <v>26950420</v>
      </c>
      <c r="DF47" s="263">
        <f t="shared" si="33"/>
        <v>42962780</v>
      </c>
      <c r="DG47" s="263">
        <f t="shared" si="33"/>
        <v>61704340</v>
      </c>
      <c r="DH47" s="263">
        <f t="shared" si="33"/>
        <v>2488701</v>
      </c>
      <c r="DI47" s="263">
        <f t="shared" si="33"/>
        <v>705501</v>
      </c>
      <c r="DJ47" s="263">
        <f t="shared" si="33"/>
        <v>689884</v>
      </c>
      <c r="DK47" s="263">
        <f t="shared" si="33"/>
        <v>196940200</v>
      </c>
      <c r="DL47" s="263">
        <f t="shared" si="33"/>
        <v>111292000</v>
      </c>
      <c r="DM47" s="263">
        <f t="shared" si="33"/>
        <v>63159060</v>
      </c>
      <c r="DN47" s="263">
        <f t="shared" si="33"/>
        <v>13010170</v>
      </c>
      <c r="DO47" s="263">
        <f t="shared" si="33"/>
        <v>5457631</v>
      </c>
      <c r="DP47" s="263">
        <f t="shared" si="33"/>
        <v>5121916</v>
      </c>
      <c r="DQ47" s="263">
        <f t="shared" si="33"/>
        <v>32215110</v>
      </c>
      <c r="DR47" s="263">
        <f t="shared" si="33"/>
        <v>6854</v>
      </c>
      <c r="DS47" s="263">
        <f t="shared" si="33"/>
        <v>1002492</v>
      </c>
      <c r="DT47" s="263">
        <f t="shared" si="33"/>
        <v>4502314</v>
      </c>
      <c r="DU47" s="263">
        <f t="shared" si="33"/>
        <v>1842586</v>
      </c>
      <c r="DV47" s="263">
        <f t="shared" si="33"/>
        <v>47719760</v>
      </c>
      <c r="DW47" s="263">
        <f t="shared" si="33"/>
        <v>9298636</v>
      </c>
      <c r="DX47" s="263">
        <f t="shared" si="33"/>
        <v>5065112</v>
      </c>
      <c r="DY47" s="263">
        <f t="shared" si="33"/>
        <v>3332356</v>
      </c>
      <c r="DZ47" s="263">
        <f t="shared" si="33"/>
        <v>24313480</v>
      </c>
      <c r="EA47" s="263">
        <f t="shared" si="33"/>
        <v>0</v>
      </c>
      <c r="EB47" s="263">
        <f t="shared" si="33"/>
        <v>569923</v>
      </c>
      <c r="EC47" s="263">
        <f t="shared" si="33"/>
        <v>3834876</v>
      </c>
      <c r="ED47" s="263">
        <f t="shared" si="33"/>
        <v>1305381</v>
      </c>
      <c r="EE47" s="263">
        <f t="shared" si="33"/>
        <v>101360800</v>
      </c>
      <c r="EF47" s="263">
        <f t="shared" si="33"/>
        <v>21033120</v>
      </c>
      <c r="EG47" s="263">
        <f t="shared" si="33"/>
        <v>9868043</v>
      </c>
      <c r="EH47" s="263">
        <f t="shared" si="33"/>
        <v>7427630</v>
      </c>
      <c r="EI47" s="263">
        <f t="shared" si="33"/>
        <v>50794850</v>
      </c>
      <c r="EJ47" s="263">
        <f t="shared" ref="EJ47:FO47" si="34">+EJ11</f>
        <v>6854</v>
      </c>
      <c r="EK47" s="263">
        <f t="shared" si="34"/>
        <v>1454716</v>
      </c>
      <c r="EL47" s="263">
        <f t="shared" si="34"/>
        <v>7894515</v>
      </c>
      <c r="EM47" s="263">
        <f t="shared" si="34"/>
        <v>2881043</v>
      </c>
      <c r="EN47" s="263">
        <f t="shared" si="34"/>
        <v>9039942</v>
      </c>
      <c r="EO47" s="263">
        <f t="shared" si="34"/>
        <v>1154762</v>
      </c>
      <c r="EP47" s="263">
        <f t="shared" si="34"/>
        <v>579762</v>
      </c>
      <c r="EQ47" s="263">
        <f t="shared" si="34"/>
        <v>1012302</v>
      </c>
      <c r="ER47" s="263">
        <f t="shared" si="34"/>
        <v>5547497</v>
      </c>
      <c r="ES47" s="263">
        <f t="shared" si="34"/>
        <v>0</v>
      </c>
      <c r="ET47" s="263">
        <f t="shared" si="34"/>
        <v>103877</v>
      </c>
      <c r="EU47" s="263">
        <f t="shared" si="34"/>
        <v>406233</v>
      </c>
      <c r="EV47" s="263">
        <f t="shared" si="34"/>
        <v>235509</v>
      </c>
      <c r="EW47" s="263">
        <f t="shared" si="34"/>
        <v>27256370</v>
      </c>
      <c r="EX47" s="263">
        <f t="shared" si="34"/>
        <v>6812643</v>
      </c>
      <c r="EY47" s="263">
        <f t="shared" si="34"/>
        <v>1929336</v>
      </c>
      <c r="EZ47" s="263">
        <f t="shared" si="34"/>
        <v>2507168</v>
      </c>
      <c r="FA47" s="263">
        <f t="shared" si="34"/>
        <v>13449540</v>
      </c>
      <c r="FB47" s="263">
        <f t="shared" si="34"/>
        <v>45351</v>
      </c>
      <c r="FC47" s="263">
        <f t="shared" si="34"/>
        <v>345753</v>
      </c>
      <c r="FD47" s="263">
        <f t="shared" si="34"/>
        <v>1533680</v>
      </c>
      <c r="FE47" s="263">
        <f t="shared" si="34"/>
        <v>603509</v>
      </c>
      <c r="FF47" s="263">
        <f t="shared" si="34"/>
        <v>10908830</v>
      </c>
      <c r="FG47" s="263">
        <f t="shared" si="34"/>
        <v>3011858</v>
      </c>
      <c r="FH47" s="263">
        <f t="shared" si="34"/>
        <v>408617</v>
      </c>
      <c r="FI47" s="263">
        <f t="shared" si="34"/>
        <v>751903</v>
      </c>
      <c r="FJ47" s="263">
        <f t="shared" si="34"/>
        <v>2529435</v>
      </c>
      <c r="FK47" s="263">
        <f t="shared" si="34"/>
        <v>45751</v>
      </c>
      <c r="FL47" s="263">
        <f t="shared" si="34"/>
        <v>88893</v>
      </c>
      <c r="FM47" s="263">
        <f t="shared" si="34"/>
        <v>354524</v>
      </c>
      <c r="FN47" s="263">
        <f t="shared" si="34"/>
        <v>149562</v>
      </c>
      <c r="FO47" s="263">
        <f t="shared" si="34"/>
        <v>8989503</v>
      </c>
      <c r="FP47" s="263">
        <f t="shared" ref="FP47:GU47" si="35">+FP11</f>
        <v>6722379</v>
      </c>
      <c r="FQ47" s="263">
        <f t="shared" si="35"/>
        <v>99811</v>
      </c>
      <c r="FR47" s="263">
        <f t="shared" si="35"/>
        <v>26996</v>
      </c>
      <c r="FS47" s="263">
        <f t="shared" si="35"/>
        <v>2076473</v>
      </c>
      <c r="FT47" s="263">
        <f t="shared" si="35"/>
        <v>0</v>
      </c>
      <c r="FU47" s="263">
        <f t="shared" si="35"/>
        <v>28330</v>
      </c>
      <c r="FV47" s="263">
        <f t="shared" si="35"/>
        <v>32395</v>
      </c>
      <c r="FW47" s="263">
        <f t="shared" si="35"/>
        <v>3119</v>
      </c>
      <c r="FX47" s="263">
        <f t="shared" si="35"/>
        <v>19779130</v>
      </c>
      <c r="FY47" s="263">
        <f t="shared" si="35"/>
        <v>3637198</v>
      </c>
      <c r="FZ47" s="263">
        <f t="shared" si="35"/>
        <v>2773740</v>
      </c>
      <c r="GA47" s="263">
        <f t="shared" si="35"/>
        <v>1905181</v>
      </c>
      <c r="GB47" s="263">
        <f t="shared" si="35"/>
        <v>10763720</v>
      </c>
      <c r="GC47" s="263">
        <f t="shared" si="35"/>
        <v>0</v>
      </c>
      <c r="GD47" s="263">
        <f t="shared" si="35"/>
        <v>87153</v>
      </c>
      <c r="GE47" s="263">
        <f t="shared" si="35"/>
        <v>506563</v>
      </c>
      <c r="GF47" s="263">
        <f t="shared" si="35"/>
        <v>105576</v>
      </c>
      <c r="GG47" s="263">
        <f t="shared" si="35"/>
        <v>5790892</v>
      </c>
      <c r="GH47" s="263">
        <f t="shared" si="35"/>
        <v>76582</v>
      </c>
      <c r="GI47" s="263">
        <f t="shared" si="35"/>
        <v>44700</v>
      </c>
      <c r="GJ47" s="263">
        <f t="shared" si="35"/>
        <v>70633</v>
      </c>
      <c r="GK47" s="263">
        <f t="shared" si="35"/>
        <v>2680613</v>
      </c>
      <c r="GL47" s="263">
        <f t="shared" si="35"/>
        <v>2918365</v>
      </c>
      <c r="GM47" s="263">
        <f t="shared" si="35"/>
        <v>0</v>
      </c>
      <c r="GN47" s="263">
        <f t="shared" si="35"/>
        <v>0</v>
      </c>
      <c r="GO47" s="263">
        <f t="shared" si="35"/>
        <v>0</v>
      </c>
      <c r="GP47" s="263">
        <f t="shared" si="35"/>
        <v>2554365</v>
      </c>
      <c r="GQ47" s="263">
        <f t="shared" si="35"/>
        <v>43284</v>
      </c>
      <c r="GR47" s="263">
        <f t="shared" si="35"/>
        <v>1333941</v>
      </c>
      <c r="GS47" s="263">
        <f t="shared" si="35"/>
        <v>1163349</v>
      </c>
      <c r="GT47" s="263">
        <f t="shared" si="35"/>
        <v>0</v>
      </c>
      <c r="GU47" s="263">
        <f t="shared" si="35"/>
        <v>0</v>
      </c>
      <c r="GV47" s="263">
        <f t="shared" ref="GV47:HH47" si="36">+GV11</f>
        <v>0</v>
      </c>
      <c r="GW47" s="263">
        <f t="shared" si="36"/>
        <v>13791</v>
      </c>
      <c r="GX47" s="263">
        <f t="shared" si="36"/>
        <v>0</v>
      </c>
      <c r="GY47" s="263">
        <f t="shared" si="36"/>
        <v>10369110</v>
      </c>
      <c r="GZ47" s="263">
        <f t="shared" si="36"/>
        <v>3089855</v>
      </c>
      <c r="HA47" s="263">
        <f t="shared" si="36"/>
        <v>1135920</v>
      </c>
      <c r="HB47" s="263">
        <f t="shared" si="36"/>
        <v>306053</v>
      </c>
      <c r="HC47" s="263">
        <f t="shared" si="36"/>
        <v>4367634</v>
      </c>
      <c r="HD47" s="263">
        <f t="shared" si="36"/>
        <v>141199</v>
      </c>
      <c r="HE47" s="263">
        <f t="shared" si="36"/>
        <v>142648</v>
      </c>
      <c r="HF47" s="263">
        <f t="shared" si="36"/>
        <v>770193</v>
      </c>
      <c r="HG47" s="263">
        <f t="shared" si="36"/>
        <v>364946</v>
      </c>
      <c r="HH47" s="263">
        <f t="shared" si="36"/>
        <v>69504930</v>
      </c>
    </row>
    <row r="48" spans="1:216" x14ac:dyDescent="0.2">
      <c r="A48" s="263" t="s">
        <v>223</v>
      </c>
      <c r="B48" s="263">
        <f>+B31</f>
        <v>90.2</v>
      </c>
      <c r="C48" s="269">
        <f>+C37/C41*100</f>
        <v>36.695005233744027</v>
      </c>
      <c r="D48" s="269">
        <f>+D37/D41*100</f>
        <v>27.367383029371794</v>
      </c>
      <c r="E48" s="269">
        <f t="shared" ref="E48:Y48" si="37">+E37/E41*100</f>
        <v>19.755819187153069</v>
      </c>
      <c r="F48" s="269">
        <f t="shared" si="37"/>
        <v>13.375662870101246</v>
      </c>
      <c r="G48" s="269">
        <f t="shared" si="37"/>
        <v>11.04531485170769</v>
      </c>
      <c r="H48" s="269">
        <f t="shared" si="37"/>
        <v>12.218080379169049</v>
      </c>
      <c r="I48" s="269">
        <f t="shared" si="37"/>
        <v>6.1516416937347085</v>
      </c>
      <c r="J48" s="269">
        <f t="shared" si="37"/>
        <v>8.3818331494684966</v>
      </c>
      <c r="K48" s="269">
        <f t="shared" si="37"/>
        <v>3.3334145824258714</v>
      </c>
      <c r="L48" s="269">
        <f t="shared" si="37"/>
        <v>2.2753188143065635</v>
      </c>
      <c r="M48" s="269">
        <f t="shared" si="37"/>
        <v>1.2117743952105955</v>
      </c>
      <c r="N48" s="269">
        <f>+N37/N41*100</f>
        <v>1.0663385195683477</v>
      </c>
      <c r="O48" s="269">
        <f t="shared" ref="O48:P48" si="38">+O37/O41*100</f>
        <v>0.54995091872566437</v>
      </c>
      <c r="P48" s="269">
        <f t="shared" si="38"/>
        <v>0.58294983451544558</v>
      </c>
      <c r="Q48" s="269">
        <f t="shared" si="37"/>
        <v>3.8711223172836604</v>
      </c>
      <c r="R48" s="269">
        <f t="shared" si="37"/>
        <v>1.3885718003502643</v>
      </c>
      <c r="S48" s="269">
        <f t="shared" si="37"/>
        <v>1.9611267127975445</v>
      </c>
      <c r="T48" s="269">
        <f t="shared" si="37"/>
        <v>12.25829247775434</v>
      </c>
      <c r="U48" s="269">
        <f t="shared" si="37"/>
        <v>9.1365596913824554</v>
      </c>
      <c r="V48" s="269">
        <f t="shared" si="37"/>
        <v>5.2651024541753566</v>
      </c>
      <c r="W48" s="269">
        <f t="shared" si="37"/>
        <v>5.0170322286619884</v>
      </c>
      <c r="X48" s="269">
        <f t="shared" si="37"/>
        <v>4.014635504476546</v>
      </c>
      <c r="Y48" s="269">
        <f t="shared" si="37"/>
        <v>1.1088299342992549</v>
      </c>
      <c r="Z48" s="269">
        <f>+Z18/Z22*100</f>
        <v>59.341582254373847</v>
      </c>
      <c r="AA48" s="269">
        <f t="shared" ref="AA48:CN48" si="39">+AA18/AA22*100</f>
        <v>54.265054247802979</v>
      </c>
      <c r="AB48" s="269">
        <f t="shared" si="39"/>
        <v>4.7253870583441735</v>
      </c>
      <c r="AC48" s="269">
        <f t="shared" si="39"/>
        <v>26.710597009423786</v>
      </c>
      <c r="AD48" s="269">
        <f t="shared" si="39"/>
        <v>15.015876134379713</v>
      </c>
      <c r="AE48" s="269">
        <f t="shared" si="39"/>
        <v>1.1452610446302811</v>
      </c>
      <c r="AF48" s="269">
        <f t="shared" si="39"/>
        <v>11.420829011724287</v>
      </c>
      <c r="AG48" s="269">
        <f t="shared" si="39"/>
        <v>9.9166577410986232</v>
      </c>
      <c r="AH48" s="269">
        <f t="shared" si="39"/>
        <v>17.368409719440955</v>
      </c>
      <c r="AI48" s="269">
        <f t="shared" si="39"/>
        <v>7.8525710041865979</v>
      </c>
      <c r="AJ48" s="269">
        <f t="shared" si="39"/>
        <v>22.48730883512091</v>
      </c>
      <c r="AK48" s="269">
        <f t="shared" si="39"/>
        <v>5.2411318224280681</v>
      </c>
      <c r="AL48" s="269">
        <f t="shared" si="39"/>
        <v>0.91482935451574388</v>
      </c>
      <c r="AM48" s="269">
        <f t="shared" si="39"/>
        <v>16.713171668646012</v>
      </c>
      <c r="AN48" s="269">
        <f t="shared" si="39"/>
        <v>0.36874593307474629</v>
      </c>
      <c r="AO48" s="269">
        <f t="shared" si="39"/>
        <v>7.1965696777003236</v>
      </c>
      <c r="AP48" s="269">
        <f t="shared" si="39"/>
        <v>6.6886872737864937</v>
      </c>
      <c r="AQ48" s="269">
        <f t="shared" si="39"/>
        <v>6.3435656541824967E-2</v>
      </c>
      <c r="AR48" s="269">
        <f t="shared" si="39"/>
        <v>3.2311569881861053</v>
      </c>
      <c r="AS48" s="269">
        <f t="shared" si="39"/>
        <v>1.1650938016180701</v>
      </c>
      <c r="AT48" s="269">
        <f t="shared" si="39"/>
        <v>2.3014934016367858</v>
      </c>
      <c r="AU48" s="269">
        <f t="shared" si="39"/>
        <v>0.89610427810440041</v>
      </c>
      <c r="AV48" s="269">
        <f t="shared" si="39"/>
        <v>3.5701568885258812</v>
      </c>
      <c r="AW48" s="269">
        <f t="shared" si="39"/>
        <v>0.4680679580960404</v>
      </c>
      <c r="AX48" s="269">
        <f t="shared" si="39"/>
        <v>0.22473504714995959</v>
      </c>
      <c r="AY48" s="269">
        <f t="shared" si="39"/>
        <v>31.323562246125508</v>
      </c>
      <c r="AZ48" s="269">
        <f t="shared" si="39"/>
        <v>5.6317117841203164</v>
      </c>
      <c r="BA48" s="269">
        <f t="shared" si="39"/>
        <v>0.79907518290381596</v>
      </c>
      <c r="BB48" s="269">
        <f t="shared" si="39"/>
        <v>0.3786654143153535</v>
      </c>
      <c r="BC48" s="269">
        <f t="shared" si="39"/>
        <v>4.659692602195479</v>
      </c>
      <c r="BD48" s="269">
        <f t="shared" si="39"/>
        <v>0.20225874996292217</v>
      </c>
      <c r="BE48" s="269">
        <f t="shared" si="39"/>
        <v>0</v>
      </c>
      <c r="BF48" s="269">
        <f t="shared" si="39"/>
        <v>0</v>
      </c>
      <c r="BG48" s="269">
        <f t="shared" ref="BG48:BM48" si="40">+BG18/BG22*100</f>
        <v>1.1433404444150994</v>
      </c>
      <c r="BH48" s="269">
        <f t="shared" si="40"/>
        <v>0.39891704210936141</v>
      </c>
      <c r="BI48" s="269">
        <f t="shared" si="40"/>
        <v>5.0261393999560894E-2</v>
      </c>
      <c r="BJ48" s="269">
        <f t="shared" si="40"/>
        <v>0.75323210022318676</v>
      </c>
      <c r="BK48" s="269">
        <f t="shared" si="40"/>
        <v>2.6826348078289004E-2</v>
      </c>
      <c r="BL48" s="269">
        <f t="shared" si="40"/>
        <v>0</v>
      </c>
      <c r="BM48" s="269">
        <f t="shared" si="40"/>
        <v>0</v>
      </c>
      <c r="BN48" s="269">
        <f t="shared" si="39"/>
        <v>11.343648187245055</v>
      </c>
      <c r="BO48" s="269">
        <f t="shared" si="39"/>
        <v>0.20432517927360233</v>
      </c>
      <c r="BP48" s="269">
        <f t="shared" si="39"/>
        <v>0.47941780557121749</v>
      </c>
      <c r="BQ48" s="269">
        <f t="shared" si="39"/>
        <v>10.866790147711843</v>
      </c>
      <c r="BR48" s="269">
        <f t="shared" si="39"/>
        <v>0.16303692876726508</v>
      </c>
      <c r="BS48" s="269">
        <f t="shared" si="39"/>
        <v>0</v>
      </c>
      <c r="BT48" s="269">
        <f t="shared" si="39"/>
        <v>0</v>
      </c>
      <c r="BU48" s="269">
        <f t="shared" si="39"/>
        <v>7.4833224261443902</v>
      </c>
      <c r="BV48" s="269">
        <f t="shared" si="39"/>
        <v>0.32226058182458139</v>
      </c>
      <c r="BW48" s="269">
        <f t="shared" si="39"/>
        <v>0.33116236214341216</v>
      </c>
      <c r="BX48" s="269">
        <f t="shared" si="39"/>
        <v>6.9741772043184769</v>
      </c>
      <c r="BY48" s="269">
        <f t="shared" si="39"/>
        <v>0.1409608859061702</v>
      </c>
      <c r="BZ48" s="269">
        <f t="shared" si="39"/>
        <v>0</v>
      </c>
      <c r="CA48" s="269">
        <f t="shared" si="39"/>
        <v>0</v>
      </c>
      <c r="CB48" s="269">
        <f t="shared" si="39"/>
        <v>1.3159121138305927</v>
      </c>
      <c r="CC48" s="269">
        <f t="shared" si="39"/>
        <v>0.70523571132392093</v>
      </c>
      <c r="CD48" s="269">
        <f t="shared" si="39"/>
        <v>0.15275752890798083</v>
      </c>
      <c r="CE48" s="269">
        <f t="shared" si="39"/>
        <v>0.59564980017690616</v>
      </c>
      <c r="CF48" s="269">
        <f t="shared" si="39"/>
        <v>0</v>
      </c>
      <c r="CG48" s="269">
        <f t="shared" si="39"/>
        <v>0</v>
      </c>
      <c r="CH48" s="269">
        <f t="shared" si="39"/>
        <v>0</v>
      </c>
      <c r="CI48" s="269">
        <f t="shared" si="39"/>
        <v>16.910543592536381</v>
      </c>
      <c r="CJ48" s="269">
        <f t="shared" si="39"/>
        <v>5.6383020181381607</v>
      </c>
      <c r="CK48" s="269">
        <f t="shared" si="39"/>
        <v>1.0488493960255303</v>
      </c>
      <c r="CL48" s="269">
        <f t="shared" si="39"/>
        <v>10.797871937728617</v>
      </c>
      <c r="CM48" s="269">
        <f t="shared" si="39"/>
        <v>0.19811348035471099</v>
      </c>
      <c r="CN48" s="269">
        <f t="shared" si="39"/>
        <v>0</v>
      </c>
      <c r="CO48" s="269">
        <f>+CO18/CO22*100</f>
        <v>3.9218873586279996</v>
      </c>
      <c r="CP48" s="263">
        <f t="shared" si="21"/>
        <v>17.899999999999999</v>
      </c>
      <c r="CQ48" s="263">
        <f t="shared" ref="CQ48:DC48" si="41">+CQ31</f>
        <v>2.8</v>
      </c>
      <c r="CR48" s="263">
        <f t="shared" si="41"/>
        <v>6.2</v>
      </c>
      <c r="CS48" s="263">
        <f t="shared" si="41"/>
        <v>1.7</v>
      </c>
      <c r="CT48" s="263">
        <f t="shared" si="41"/>
        <v>5.2</v>
      </c>
      <c r="CU48" s="263">
        <f t="shared" si="41"/>
        <v>3.4</v>
      </c>
      <c r="CV48" s="263">
        <f t="shared" si="41"/>
        <v>3.3</v>
      </c>
      <c r="CW48" s="263">
        <f t="shared" si="41"/>
        <v>2.6</v>
      </c>
      <c r="CX48" s="263">
        <f t="shared" si="41"/>
        <v>0</v>
      </c>
      <c r="CY48" s="263">
        <f t="shared" si="41"/>
        <v>0</v>
      </c>
      <c r="CZ48" s="263">
        <f t="shared" si="41"/>
        <v>0</v>
      </c>
      <c r="DA48" s="263">
        <f t="shared" si="41"/>
        <v>0.8</v>
      </c>
      <c r="DB48" s="263">
        <f t="shared" si="41"/>
        <v>1.6</v>
      </c>
      <c r="DC48" s="263">
        <f t="shared" si="41"/>
        <v>0.4</v>
      </c>
      <c r="DD48" s="263">
        <f t="shared" ref="DD48:EI48" si="42">+DD12</f>
        <v>39</v>
      </c>
      <c r="DE48" s="263">
        <f t="shared" si="42"/>
        <v>16.3</v>
      </c>
      <c r="DF48" s="263">
        <f t="shared" si="42"/>
        <v>20</v>
      </c>
      <c r="DG48" s="263">
        <f t="shared" si="42"/>
        <v>20.9</v>
      </c>
      <c r="DH48" s="263">
        <f t="shared" si="42"/>
        <v>0.9</v>
      </c>
      <c r="DI48" s="263">
        <f t="shared" si="42"/>
        <v>0.4</v>
      </c>
      <c r="DJ48" s="263">
        <f t="shared" si="42"/>
        <v>0.1</v>
      </c>
      <c r="DK48" s="263">
        <f t="shared" si="42"/>
        <v>53.9</v>
      </c>
      <c r="DL48" s="263">
        <f t="shared" si="42"/>
        <v>37.799999999999997</v>
      </c>
      <c r="DM48" s="263">
        <f t="shared" si="42"/>
        <v>26.2</v>
      </c>
      <c r="DN48" s="263">
        <f t="shared" si="42"/>
        <v>7.5</v>
      </c>
      <c r="DO48" s="263">
        <f t="shared" si="42"/>
        <v>5.0999999999999996</v>
      </c>
      <c r="DP48" s="263">
        <f t="shared" si="42"/>
        <v>4.3</v>
      </c>
      <c r="DQ48" s="263">
        <f t="shared" si="42"/>
        <v>16</v>
      </c>
      <c r="DR48" s="263">
        <f t="shared" si="42"/>
        <v>0</v>
      </c>
      <c r="DS48" s="263">
        <f t="shared" si="42"/>
        <v>1.1000000000000001</v>
      </c>
      <c r="DT48" s="263">
        <f t="shared" si="42"/>
        <v>4.4000000000000004</v>
      </c>
      <c r="DU48" s="263">
        <f t="shared" si="42"/>
        <v>1.9</v>
      </c>
      <c r="DV48" s="263">
        <f t="shared" si="42"/>
        <v>18.5</v>
      </c>
      <c r="DW48" s="263">
        <f t="shared" si="42"/>
        <v>6</v>
      </c>
      <c r="DX48" s="263">
        <f t="shared" si="42"/>
        <v>4.5999999999999996</v>
      </c>
      <c r="DY48" s="263">
        <f t="shared" si="42"/>
        <v>2.5</v>
      </c>
      <c r="DZ48" s="263">
        <f t="shared" si="42"/>
        <v>11.3</v>
      </c>
      <c r="EA48" s="263">
        <f t="shared" si="42"/>
        <v>0</v>
      </c>
      <c r="EB48" s="263">
        <f t="shared" si="42"/>
        <v>0.7</v>
      </c>
      <c r="EC48" s="263">
        <f t="shared" si="42"/>
        <v>3</v>
      </c>
      <c r="ED48" s="263">
        <f t="shared" si="42"/>
        <v>1.5</v>
      </c>
      <c r="EE48" s="263">
        <f t="shared" si="42"/>
        <v>35.4</v>
      </c>
      <c r="EF48" s="263">
        <f t="shared" si="42"/>
        <v>11.9</v>
      </c>
      <c r="EG48" s="263">
        <f t="shared" si="42"/>
        <v>8.6</v>
      </c>
      <c r="EH48" s="263">
        <f t="shared" si="42"/>
        <v>5.7</v>
      </c>
      <c r="EI48" s="263">
        <f t="shared" si="42"/>
        <v>22.4</v>
      </c>
      <c r="EJ48" s="263">
        <f t="shared" ref="EJ48:FO48" si="43">+EJ12</f>
        <v>0</v>
      </c>
      <c r="EK48" s="263">
        <f t="shared" si="43"/>
        <v>1.6</v>
      </c>
      <c r="EL48" s="263">
        <f t="shared" si="43"/>
        <v>6.6</v>
      </c>
      <c r="EM48" s="263">
        <f t="shared" si="43"/>
        <v>2.9</v>
      </c>
      <c r="EN48" s="263">
        <f t="shared" si="43"/>
        <v>6.2</v>
      </c>
      <c r="EO48" s="263">
        <f t="shared" si="43"/>
        <v>1.1000000000000001</v>
      </c>
      <c r="EP48" s="263">
        <f t="shared" si="43"/>
        <v>0.8</v>
      </c>
      <c r="EQ48" s="263">
        <f t="shared" si="43"/>
        <v>1</v>
      </c>
      <c r="ER48" s="263">
        <f t="shared" si="43"/>
        <v>3.5</v>
      </c>
      <c r="ES48" s="263">
        <f t="shared" si="43"/>
        <v>0</v>
      </c>
      <c r="ET48" s="263">
        <f t="shared" si="43"/>
        <v>0.1</v>
      </c>
      <c r="EU48" s="263">
        <f t="shared" si="43"/>
        <v>0.3</v>
      </c>
      <c r="EV48" s="263">
        <f t="shared" si="43"/>
        <v>0.3</v>
      </c>
      <c r="EW48" s="263">
        <f t="shared" si="43"/>
        <v>15.1</v>
      </c>
      <c r="EX48" s="263">
        <f t="shared" si="43"/>
        <v>4</v>
      </c>
      <c r="EY48" s="263">
        <f t="shared" si="43"/>
        <v>2.5</v>
      </c>
      <c r="EZ48" s="263">
        <f t="shared" si="43"/>
        <v>2.7</v>
      </c>
      <c r="FA48" s="263">
        <f t="shared" si="43"/>
        <v>7.8</v>
      </c>
      <c r="FB48" s="263">
        <f t="shared" si="43"/>
        <v>0.1</v>
      </c>
      <c r="FC48" s="263">
        <f t="shared" si="43"/>
        <v>0.6</v>
      </c>
      <c r="FD48" s="263">
        <f t="shared" si="43"/>
        <v>1.9</v>
      </c>
      <c r="FE48" s="263">
        <f t="shared" si="43"/>
        <v>0.7</v>
      </c>
      <c r="FF48" s="263">
        <f t="shared" si="43"/>
        <v>5.7</v>
      </c>
      <c r="FG48" s="263">
        <f t="shared" si="43"/>
        <v>2</v>
      </c>
      <c r="FH48" s="263">
        <f t="shared" si="43"/>
        <v>0.7</v>
      </c>
      <c r="FI48" s="263">
        <f t="shared" si="43"/>
        <v>0.8</v>
      </c>
      <c r="FJ48" s="263">
        <f t="shared" si="43"/>
        <v>1.5</v>
      </c>
      <c r="FK48" s="263">
        <f t="shared" si="43"/>
        <v>0.1</v>
      </c>
      <c r="FL48" s="263">
        <f t="shared" si="43"/>
        <v>0</v>
      </c>
      <c r="FM48" s="263">
        <f t="shared" si="43"/>
        <v>0.3</v>
      </c>
      <c r="FN48" s="263">
        <f t="shared" si="43"/>
        <v>0.2</v>
      </c>
      <c r="FO48" s="263">
        <f t="shared" si="43"/>
        <v>5</v>
      </c>
      <c r="FP48" s="263">
        <f t="shared" ref="FP48:GU48" si="44">+FP12</f>
        <v>3.8</v>
      </c>
      <c r="FQ48" s="263">
        <f t="shared" si="44"/>
        <v>0.2</v>
      </c>
      <c r="FR48" s="263">
        <f t="shared" si="44"/>
        <v>0.1</v>
      </c>
      <c r="FS48" s="263">
        <f t="shared" si="44"/>
        <v>1.5</v>
      </c>
      <c r="FT48" s="263">
        <f t="shared" si="44"/>
        <v>0</v>
      </c>
      <c r="FU48" s="263">
        <f t="shared" si="44"/>
        <v>0</v>
      </c>
      <c r="FV48" s="263">
        <f t="shared" si="44"/>
        <v>0.1</v>
      </c>
      <c r="FW48" s="263">
        <f t="shared" si="44"/>
        <v>0</v>
      </c>
      <c r="FX48" s="263">
        <f t="shared" si="44"/>
        <v>13.2</v>
      </c>
      <c r="FY48" s="263">
        <f t="shared" si="44"/>
        <v>3.5</v>
      </c>
      <c r="FZ48" s="263">
        <f t="shared" si="44"/>
        <v>2.7</v>
      </c>
      <c r="GA48" s="263">
        <f t="shared" si="44"/>
        <v>2</v>
      </c>
      <c r="GB48" s="263">
        <f t="shared" si="44"/>
        <v>7.7</v>
      </c>
      <c r="GC48" s="263">
        <f t="shared" si="44"/>
        <v>0</v>
      </c>
      <c r="GD48" s="263">
        <f t="shared" si="44"/>
        <v>0.2</v>
      </c>
      <c r="GE48" s="263">
        <f t="shared" si="44"/>
        <v>0.7</v>
      </c>
      <c r="GF48" s="263">
        <f t="shared" si="44"/>
        <v>0.1</v>
      </c>
      <c r="GG48" s="263">
        <f t="shared" si="44"/>
        <v>2.7</v>
      </c>
      <c r="GH48" s="263">
        <f t="shared" si="44"/>
        <v>0.2</v>
      </c>
      <c r="GI48" s="263">
        <f t="shared" si="44"/>
        <v>0</v>
      </c>
      <c r="GJ48" s="263">
        <f t="shared" si="44"/>
        <v>0.1</v>
      </c>
      <c r="GK48" s="263">
        <f t="shared" si="44"/>
        <v>1.4</v>
      </c>
      <c r="GL48" s="263">
        <f t="shared" si="44"/>
        <v>1.7</v>
      </c>
      <c r="GM48" s="263">
        <f t="shared" si="44"/>
        <v>0</v>
      </c>
      <c r="GN48" s="263">
        <f t="shared" si="44"/>
        <v>0</v>
      </c>
      <c r="GO48" s="263">
        <f t="shared" si="44"/>
        <v>0</v>
      </c>
      <c r="GP48" s="263">
        <f t="shared" si="44"/>
        <v>1.9</v>
      </c>
      <c r="GQ48" s="263">
        <f t="shared" si="44"/>
        <v>0.1</v>
      </c>
      <c r="GR48" s="263">
        <f t="shared" si="44"/>
        <v>1.4</v>
      </c>
      <c r="GS48" s="263">
        <f t="shared" si="44"/>
        <v>0.5</v>
      </c>
      <c r="GT48" s="263">
        <f t="shared" si="44"/>
        <v>0</v>
      </c>
      <c r="GU48" s="263">
        <f t="shared" si="44"/>
        <v>0</v>
      </c>
      <c r="GV48" s="263">
        <f t="shared" ref="GV48:HH48" si="45">+GV12</f>
        <v>0</v>
      </c>
      <c r="GW48" s="263">
        <f t="shared" si="45"/>
        <v>0</v>
      </c>
      <c r="GX48" s="263">
        <f t="shared" si="45"/>
        <v>0</v>
      </c>
      <c r="GY48" s="263">
        <f t="shared" si="45"/>
        <v>6.6</v>
      </c>
      <c r="GZ48" s="263">
        <f t="shared" si="45"/>
        <v>2.5</v>
      </c>
      <c r="HA48" s="263">
        <f t="shared" si="45"/>
        <v>1.1000000000000001</v>
      </c>
      <c r="HB48" s="263">
        <f t="shared" si="45"/>
        <v>0.4</v>
      </c>
      <c r="HC48" s="263">
        <f t="shared" si="45"/>
        <v>3.3</v>
      </c>
      <c r="HD48" s="263">
        <f t="shared" si="45"/>
        <v>0.2</v>
      </c>
      <c r="HE48" s="263">
        <f t="shared" si="45"/>
        <v>0.2</v>
      </c>
      <c r="HF48" s="263">
        <f t="shared" si="45"/>
        <v>0.9</v>
      </c>
      <c r="HG48" s="263">
        <f t="shared" si="45"/>
        <v>0.3</v>
      </c>
      <c r="HH48" s="263">
        <f t="shared" si="45"/>
        <v>25.8</v>
      </c>
    </row>
    <row r="49" spans="1:216" x14ac:dyDescent="0.2">
      <c r="A49" s="263" t="s">
        <v>224</v>
      </c>
      <c r="B49" s="263">
        <f t="shared" ref="B49:B54" si="46">+B32</f>
        <v>60.33</v>
      </c>
      <c r="C49" s="263">
        <f t="shared" ref="C49:T49" si="47">+C32</f>
        <v>36.619999999999997</v>
      </c>
      <c r="D49" s="263">
        <f t="shared" si="47"/>
        <v>33.229999999999997</v>
      </c>
      <c r="E49" s="263">
        <f t="shared" si="47"/>
        <v>31.41</v>
      </c>
      <c r="F49" s="263">
        <f t="shared" si="47"/>
        <v>32.07</v>
      </c>
      <c r="G49" s="263">
        <f t="shared" si="47"/>
        <v>17.25</v>
      </c>
      <c r="H49" s="263">
        <f t="shared" si="47"/>
        <v>19.46</v>
      </c>
      <c r="I49" s="263">
        <f t="shared" si="47"/>
        <v>22.79</v>
      </c>
      <c r="J49" s="263">
        <f t="shared" si="47"/>
        <v>11.54</v>
      </c>
      <c r="K49" s="263">
        <f t="shared" si="47"/>
        <v>12.7</v>
      </c>
      <c r="L49" s="263">
        <f t="shared" si="47"/>
        <v>12.92</v>
      </c>
      <c r="M49" s="263">
        <f t="shared" si="47"/>
        <v>10.66</v>
      </c>
      <c r="N49" s="263">
        <f t="shared" ref="N49:P49" si="48">+N32</f>
        <v>8.26</v>
      </c>
      <c r="O49" s="263">
        <f t="shared" si="48"/>
        <v>10.71</v>
      </c>
      <c r="P49" s="263">
        <f t="shared" si="48"/>
        <v>5.01</v>
      </c>
      <c r="Q49" s="263">
        <f t="shared" si="47"/>
        <v>18.7</v>
      </c>
      <c r="R49" s="263">
        <f t="shared" si="47"/>
        <v>19.829999999999998</v>
      </c>
      <c r="S49" s="263">
        <f t="shared" si="47"/>
        <v>16.47</v>
      </c>
      <c r="T49" s="263">
        <f t="shared" si="47"/>
        <v>22.99</v>
      </c>
      <c r="U49" s="263">
        <f t="shared" ref="U49:Y49" si="49">+U32</f>
        <v>25.91</v>
      </c>
      <c r="V49" s="263">
        <f t="shared" si="49"/>
        <v>7.8</v>
      </c>
      <c r="W49" s="263">
        <f t="shared" si="49"/>
        <v>12.98</v>
      </c>
      <c r="X49" s="263">
        <f t="shared" si="49"/>
        <v>14.55</v>
      </c>
      <c r="Y49" s="263">
        <f t="shared" si="49"/>
        <v>6.03</v>
      </c>
      <c r="Z49" s="263">
        <f t="shared" ref="Z49:BE49" si="50">+Z13</f>
        <v>34.56</v>
      </c>
      <c r="AA49" s="263">
        <f t="shared" si="50"/>
        <v>32.94</v>
      </c>
      <c r="AB49" s="263">
        <f t="shared" si="50"/>
        <v>8.58</v>
      </c>
      <c r="AC49" s="263">
        <f t="shared" si="50"/>
        <v>19.690000000000001</v>
      </c>
      <c r="AD49" s="263">
        <f t="shared" si="50"/>
        <v>12.66</v>
      </c>
      <c r="AE49" s="263">
        <f t="shared" si="50"/>
        <v>7.21</v>
      </c>
      <c r="AF49" s="263">
        <f t="shared" si="50"/>
        <v>8.5500000000000007</v>
      </c>
      <c r="AG49" s="263">
        <f t="shared" si="50"/>
        <v>11.08</v>
      </c>
      <c r="AH49" s="263">
        <f t="shared" si="50"/>
        <v>13.28</v>
      </c>
      <c r="AI49" s="263">
        <f t="shared" si="50"/>
        <v>8.69</v>
      </c>
      <c r="AJ49" s="263">
        <f t="shared" si="50"/>
        <v>18.79</v>
      </c>
      <c r="AK49" s="263">
        <f t="shared" si="50"/>
        <v>15.79</v>
      </c>
      <c r="AL49" s="263">
        <f t="shared" si="50"/>
        <v>11.96</v>
      </c>
      <c r="AM49" s="263">
        <f t="shared" si="50"/>
        <v>15.67</v>
      </c>
      <c r="AN49" s="263">
        <f t="shared" si="50"/>
        <v>3</v>
      </c>
      <c r="AO49" s="263">
        <f t="shared" si="50"/>
        <v>10.27</v>
      </c>
      <c r="AP49" s="263">
        <f t="shared" si="50"/>
        <v>10.97</v>
      </c>
      <c r="AQ49" s="263">
        <f t="shared" si="50"/>
        <v>6.25</v>
      </c>
      <c r="AR49" s="263">
        <f t="shared" si="50"/>
        <v>8.4</v>
      </c>
      <c r="AS49" s="263">
        <f t="shared" si="50"/>
        <v>6.99</v>
      </c>
      <c r="AT49" s="263">
        <f t="shared" si="50"/>
        <v>7.1</v>
      </c>
      <c r="AU49" s="263">
        <f t="shared" si="50"/>
        <v>4.97</v>
      </c>
      <c r="AV49" s="263">
        <f t="shared" si="50"/>
        <v>11.09</v>
      </c>
      <c r="AW49" s="263">
        <f t="shared" si="50"/>
        <v>33.159999999999997</v>
      </c>
      <c r="AX49" s="263">
        <f t="shared" si="50"/>
        <v>8.4</v>
      </c>
      <c r="AY49" s="263">
        <f t="shared" si="50"/>
        <v>38.82</v>
      </c>
      <c r="AZ49" s="263">
        <f t="shared" si="50"/>
        <v>39.869999999999997</v>
      </c>
      <c r="BA49" s="263">
        <f t="shared" si="50"/>
        <v>16.09</v>
      </c>
      <c r="BB49" s="263">
        <f t="shared" si="50"/>
        <v>24.96</v>
      </c>
      <c r="BC49" s="263">
        <f t="shared" si="50"/>
        <v>42.3</v>
      </c>
      <c r="BD49" s="263">
        <f t="shared" si="50"/>
        <v>25.2</v>
      </c>
      <c r="BE49" s="263">
        <f t="shared" si="50"/>
        <v>0</v>
      </c>
      <c r="BF49" s="263">
        <f t="shared" ref="BF49:CO49" si="51">+BF13</f>
        <v>0</v>
      </c>
      <c r="BG49" s="263">
        <f t="shared" si="51"/>
        <v>27.84</v>
      </c>
      <c r="BH49" s="263">
        <f t="shared" si="51"/>
        <v>21.02</v>
      </c>
      <c r="BI49" s="263">
        <f t="shared" si="51"/>
        <v>44.45</v>
      </c>
      <c r="BJ49" s="263">
        <f t="shared" si="51"/>
        <v>28.03</v>
      </c>
      <c r="BK49" s="263">
        <f t="shared" si="51"/>
        <v>3.48</v>
      </c>
      <c r="BL49" s="263">
        <f t="shared" si="51"/>
        <v>0</v>
      </c>
      <c r="BM49" s="263">
        <f t="shared" ref="BM49" si="52">+BM13</f>
        <v>0</v>
      </c>
      <c r="BN49" s="263">
        <f t="shared" si="51"/>
        <v>33.049999999999997</v>
      </c>
      <c r="BO49" s="263">
        <f t="shared" si="51"/>
        <v>5.0999999999999996</v>
      </c>
      <c r="BP49" s="263">
        <f t="shared" si="51"/>
        <v>29.45</v>
      </c>
      <c r="BQ49" s="263">
        <f t="shared" si="51"/>
        <v>32.67</v>
      </c>
      <c r="BR49" s="263">
        <f t="shared" si="51"/>
        <v>29.26</v>
      </c>
      <c r="BS49" s="263">
        <f t="shared" si="51"/>
        <v>0</v>
      </c>
      <c r="BT49" s="263">
        <f t="shared" si="51"/>
        <v>0</v>
      </c>
      <c r="BU49" s="263">
        <f t="shared" si="51"/>
        <v>34.54</v>
      </c>
      <c r="BV49" s="263">
        <f t="shared" si="51"/>
        <v>9.66</v>
      </c>
      <c r="BW49" s="263">
        <f t="shared" si="51"/>
        <v>33.92</v>
      </c>
      <c r="BX49" s="263">
        <f t="shared" si="51"/>
        <v>34.590000000000003</v>
      </c>
      <c r="BY49" s="263">
        <f t="shared" si="51"/>
        <v>20.67</v>
      </c>
      <c r="BZ49" s="263">
        <f t="shared" si="51"/>
        <v>0</v>
      </c>
      <c r="CA49" s="263">
        <f t="shared" si="51"/>
        <v>0</v>
      </c>
      <c r="CB49" s="263">
        <f t="shared" si="51"/>
        <v>12.37</v>
      </c>
      <c r="CC49" s="263">
        <f t="shared" si="51"/>
        <v>6.19</v>
      </c>
      <c r="CD49" s="263">
        <f t="shared" si="51"/>
        <v>25.56</v>
      </c>
      <c r="CE49" s="263">
        <f t="shared" si="51"/>
        <v>13.45</v>
      </c>
      <c r="CF49" s="263">
        <f t="shared" si="51"/>
        <v>0</v>
      </c>
      <c r="CG49" s="263">
        <f t="shared" si="51"/>
        <v>0</v>
      </c>
      <c r="CH49" s="263">
        <f t="shared" si="51"/>
        <v>0</v>
      </c>
      <c r="CI49" s="263">
        <f t="shared" si="51"/>
        <v>18.34</v>
      </c>
      <c r="CJ49" s="263">
        <f t="shared" si="51"/>
        <v>6.46</v>
      </c>
      <c r="CK49" s="263">
        <f t="shared" si="51"/>
        <v>12.95</v>
      </c>
      <c r="CL49" s="263">
        <f t="shared" si="51"/>
        <v>19.09</v>
      </c>
      <c r="CM49" s="263">
        <f t="shared" si="51"/>
        <v>18.87</v>
      </c>
      <c r="CN49" s="263">
        <f t="shared" si="51"/>
        <v>0</v>
      </c>
      <c r="CO49" s="263">
        <f t="shared" si="51"/>
        <v>12.79</v>
      </c>
      <c r="CP49" s="263">
        <f t="shared" si="21"/>
        <v>6.12</v>
      </c>
      <c r="CQ49" s="263">
        <f t="shared" ref="CQ49:DC49" si="53">+CQ32</f>
        <v>3.08</v>
      </c>
      <c r="CR49" s="263">
        <f t="shared" si="53"/>
        <v>6.91</v>
      </c>
      <c r="CS49" s="263">
        <f t="shared" si="53"/>
        <v>6.44</v>
      </c>
      <c r="CT49" s="263">
        <f t="shared" si="53"/>
        <v>4.79</v>
      </c>
      <c r="CU49" s="263">
        <f t="shared" si="53"/>
        <v>3.63</v>
      </c>
      <c r="CV49" s="263">
        <f t="shared" si="53"/>
        <v>3.02</v>
      </c>
      <c r="CW49" s="263">
        <f t="shared" si="53"/>
        <v>4.55</v>
      </c>
      <c r="CX49" s="263">
        <f t="shared" si="53"/>
        <v>0</v>
      </c>
      <c r="CY49" s="263">
        <f t="shared" si="53"/>
        <v>0</v>
      </c>
      <c r="CZ49" s="263">
        <f t="shared" si="53"/>
        <v>0</v>
      </c>
      <c r="DA49" s="263">
        <f t="shared" si="53"/>
        <v>2.87</v>
      </c>
      <c r="DB49" s="263">
        <f t="shared" si="53"/>
        <v>3.98</v>
      </c>
      <c r="DC49" s="263">
        <f t="shared" si="53"/>
        <v>5.82</v>
      </c>
      <c r="DD49" s="263">
        <f t="shared" ref="DD49:EI49" si="54">+DD13</f>
        <v>9.16</v>
      </c>
      <c r="DE49" s="263">
        <f t="shared" si="54"/>
        <v>4.45</v>
      </c>
      <c r="DF49" s="263">
        <f t="shared" si="54"/>
        <v>6.02</v>
      </c>
      <c r="DG49" s="263">
        <f t="shared" si="54"/>
        <v>7.33</v>
      </c>
      <c r="DH49" s="263">
        <f t="shared" si="54"/>
        <v>7.39</v>
      </c>
      <c r="DI49" s="263">
        <f t="shared" si="54"/>
        <v>5.36</v>
      </c>
      <c r="DJ49" s="263">
        <f t="shared" si="54"/>
        <v>9.01</v>
      </c>
      <c r="DK49" s="263">
        <f t="shared" si="54"/>
        <v>14.61</v>
      </c>
      <c r="DL49" s="263">
        <f t="shared" si="54"/>
        <v>11.96</v>
      </c>
      <c r="DM49" s="263">
        <f t="shared" si="54"/>
        <v>9.73</v>
      </c>
      <c r="DN49" s="263">
        <f t="shared" si="54"/>
        <v>8.5299999999999994</v>
      </c>
      <c r="DO49" s="263">
        <f t="shared" si="54"/>
        <v>5.47</v>
      </c>
      <c r="DP49" s="263">
        <f t="shared" si="54"/>
        <v>4.8099999999999996</v>
      </c>
      <c r="DQ49" s="263">
        <f t="shared" si="54"/>
        <v>6.2</v>
      </c>
      <c r="DR49" s="263">
        <f t="shared" si="54"/>
        <v>1.39</v>
      </c>
      <c r="DS49" s="263">
        <f t="shared" si="54"/>
        <v>4.3099999999999996</v>
      </c>
      <c r="DT49" s="263">
        <f t="shared" si="54"/>
        <v>5.62</v>
      </c>
      <c r="DU49" s="263">
        <f t="shared" si="54"/>
        <v>7.36</v>
      </c>
      <c r="DV49" s="263">
        <f t="shared" si="54"/>
        <v>10.53</v>
      </c>
      <c r="DW49" s="263">
        <f t="shared" si="54"/>
        <v>7.8</v>
      </c>
      <c r="DX49" s="263">
        <f t="shared" si="54"/>
        <v>5.73</v>
      </c>
      <c r="DY49" s="263">
        <f t="shared" si="54"/>
        <v>4.88</v>
      </c>
      <c r="DZ49" s="263">
        <f t="shared" si="54"/>
        <v>6.8</v>
      </c>
      <c r="EA49" s="263">
        <f t="shared" si="54"/>
        <v>0</v>
      </c>
      <c r="EB49" s="263">
        <f t="shared" si="54"/>
        <v>3.79</v>
      </c>
      <c r="EC49" s="263">
        <f t="shared" si="54"/>
        <v>7.09</v>
      </c>
      <c r="ED49" s="263">
        <f t="shared" si="54"/>
        <v>6.32</v>
      </c>
      <c r="EE49" s="263">
        <f t="shared" si="54"/>
        <v>11.65</v>
      </c>
      <c r="EF49" s="263">
        <f t="shared" si="54"/>
        <v>8.82</v>
      </c>
      <c r="EG49" s="263">
        <f t="shared" si="54"/>
        <v>5.86</v>
      </c>
      <c r="EH49" s="263">
        <f t="shared" si="54"/>
        <v>5.16</v>
      </c>
      <c r="EI49" s="263">
        <f t="shared" si="54"/>
        <v>6.98</v>
      </c>
      <c r="EJ49" s="263">
        <f t="shared" ref="EJ49:FO49" si="55">+EJ13</f>
        <v>1.39</v>
      </c>
      <c r="EK49" s="263">
        <f t="shared" si="55"/>
        <v>4.37</v>
      </c>
      <c r="EL49" s="263">
        <f t="shared" si="55"/>
        <v>6.54</v>
      </c>
      <c r="EM49" s="263">
        <f t="shared" si="55"/>
        <v>7.3</v>
      </c>
      <c r="EN49" s="263">
        <f t="shared" si="55"/>
        <v>5.61</v>
      </c>
      <c r="EO49" s="263">
        <f t="shared" si="55"/>
        <v>4.92</v>
      </c>
      <c r="EP49" s="263">
        <f t="shared" si="55"/>
        <v>3.72</v>
      </c>
      <c r="EQ49" s="263">
        <f t="shared" si="55"/>
        <v>3.63</v>
      </c>
      <c r="ER49" s="263">
        <f t="shared" si="55"/>
        <v>5.28</v>
      </c>
      <c r="ES49" s="263">
        <f t="shared" si="55"/>
        <v>0</v>
      </c>
      <c r="ET49" s="263">
        <f t="shared" si="55"/>
        <v>3.38</v>
      </c>
      <c r="EU49" s="263">
        <f t="shared" si="55"/>
        <v>6.38</v>
      </c>
      <c r="EV49" s="263">
        <f t="shared" si="55"/>
        <v>6.03</v>
      </c>
      <c r="EW49" s="263">
        <f t="shared" si="55"/>
        <v>6.87</v>
      </c>
      <c r="EX49" s="263">
        <f t="shared" si="55"/>
        <v>8.16</v>
      </c>
      <c r="EY49" s="263">
        <f t="shared" si="55"/>
        <v>4.09</v>
      </c>
      <c r="EZ49" s="263">
        <f t="shared" si="55"/>
        <v>3.35</v>
      </c>
      <c r="FA49" s="263">
        <f t="shared" si="55"/>
        <v>4.93</v>
      </c>
      <c r="FB49" s="263">
        <f t="shared" si="55"/>
        <v>2.2200000000000002</v>
      </c>
      <c r="FC49" s="263">
        <f t="shared" si="55"/>
        <v>2.64</v>
      </c>
      <c r="FD49" s="263">
        <f t="shared" si="55"/>
        <v>4.16</v>
      </c>
      <c r="FE49" s="263">
        <f t="shared" si="55"/>
        <v>5.35</v>
      </c>
      <c r="FF49" s="263">
        <f t="shared" si="55"/>
        <v>6.38</v>
      </c>
      <c r="FG49" s="263">
        <f t="shared" si="55"/>
        <v>7.08</v>
      </c>
      <c r="FH49" s="263">
        <f t="shared" si="55"/>
        <v>2.8</v>
      </c>
      <c r="FI49" s="263">
        <f t="shared" si="55"/>
        <v>3.31</v>
      </c>
      <c r="FJ49" s="263">
        <f t="shared" si="55"/>
        <v>7.12</v>
      </c>
      <c r="FK49" s="263">
        <f t="shared" si="55"/>
        <v>1.36</v>
      </c>
      <c r="FL49" s="263">
        <f t="shared" si="55"/>
        <v>6.41</v>
      </c>
      <c r="FM49" s="263">
        <f t="shared" si="55"/>
        <v>6.66</v>
      </c>
      <c r="FN49" s="263">
        <f t="shared" si="55"/>
        <v>6.07</v>
      </c>
      <c r="FO49" s="263">
        <f t="shared" si="55"/>
        <v>7.8</v>
      </c>
      <c r="FP49" s="263">
        <f t="shared" ref="FP49:GU49" si="56">+FP13</f>
        <v>8.2899999999999991</v>
      </c>
      <c r="FQ49" s="263">
        <f t="shared" si="56"/>
        <v>2.58</v>
      </c>
      <c r="FR49" s="263">
        <f t="shared" si="56"/>
        <v>1.93</v>
      </c>
      <c r="FS49" s="263">
        <f t="shared" si="56"/>
        <v>4.38</v>
      </c>
      <c r="FT49" s="263">
        <f t="shared" si="56"/>
        <v>0</v>
      </c>
      <c r="FU49" s="263">
        <f t="shared" si="56"/>
        <v>7.07</v>
      </c>
      <c r="FV49" s="263">
        <f t="shared" si="56"/>
        <v>1.86</v>
      </c>
      <c r="FW49" s="263">
        <f t="shared" si="56"/>
        <v>1.77</v>
      </c>
      <c r="FX49" s="263">
        <f t="shared" si="56"/>
        <v>6.09</v>
      </c>
      <c r="FY49" s="263">
        <f t="shared" si="56"/>
        <v>5.13</v>
      </c>
      <c r="FZ49" s="263">
        <f t="shared" si="56"/>
        <v>5</v>
      </c>
      <c r="GA49" s="263">
        <f t="shared" si="56"/>
        <v>3.9</v>
      </c>
      <c r="GB49" s="263">
        <f t="shared" si="56"/>
        <v>4.88</v>
      </c>
      <c r="GC49" s="263">
        <f t="shared" si="56"/>
        <v>0</v>
      </c>
      <c r="GD49" s="263">
        <f t="shared" si="56"/>
        <v>2.2599999999999998</v>
      </c>
      <c r="GE49" s="263">
        <f t="shared" si="56"/>
        <v>3.75</v>
      </c>
      <c r="GF49" s="263">
        <f t="shared" si="56"/>
        <v>5.71</v>
      </c>
      <c r="GG49" s="263">
        <f t="shared" si="56"/>
        <v>6.45</v>
      </c>
      <c r="GH49" s="263">
        <f t="shared" si="56"/>
        <v>1.64</v>
      </c>
      <c r="GI49" s="263">
        <f t="shared" si="56"/>
        <v>2.39</v>
      </c>
      <c r="GJ49" s="263">
        <f t="shared" si="56"/>
        <v>2.39</v>
      </c>
      <c r="GK49" s="263">
        <f t="shared" si="56"/>
        <v>5.31</v>
      </c>
      <c r="GL49" s="263">
        <f t="shared" si="56"/>
        <v>5.48</v>
      </c>
      <c r="GM49" s="263">
        <f t="shared" si="56"/>
        <v>0</v>
      </c>
      <c r="GN49" s="263">
        <f t="shared" si="56"/>
        <v>0</v>
      </c>
      <c r="GO49" s="263">
        <f t="shared" si="56"/>
        <v>0</v>
      </c>
      <c r="GP49" s="263">
        <f t="shared" si="56"/>
        <v>5.63</v>
      </c>
      <c r="GQ49" s="263">
        <f t="shared" si="56"/>
        <v>1.8</v>
      </c>
      <c r="GR49" s="263">
        <f t="shared" si="56"/>
        <v>6.02</v>
      </c>
      <c r="GS49" s="263">
        <f t="shared" si="56"/>
        <v>4.01</v>
      </c>
      <c r="GT49" s="263">
        <f t="shared" si="56"/>
        <v>0</v>
      </c>
      <c r="GU49" s="263">
        <f t="shared" si="56"/>
        <v>0</v>
      </c>
      <c r="GV49" s="263">
        <f t="shared" ref="GV49:HH49" si="57">+GV13</f>
        <v>0</v>
      </c>
      <c r="GW49" s="263">
        <f t="shared" si="57"/>
        <v>2.1</v>
      </c>
      <c r="GX49" s="263">
        <f t="shared" si="57"/>
        <v>0</v>
      </c>
      <c r="GY49" s="263">
        <f t="shared" si="57"/>
        <v>7.32</v>
      </c>
      <c r="GZ49" s="263">
        <f t="shared" si="57"/>
        <v>5.97</v>
      </c>
      <c r="HA49" s="263">
        <f t="shared" si="57"/>
        <v>5.36</v>
      </c>
      <c r="HB49" s="263">
        <f t="shared" si="57"/>
        <v>3.31</v>
      </c>
      <c r="HC49" s="263">
        <f t="shared" si="57"/>
        <v>5.33</v>
      </c>
      <c r="HD49" s="263">
        <f t="shared" si="57"/>
        <v>3.77</v>
      </c>
      <c r="HE49" s="263">
        <f t="shared" si="57"/>
        <v>3.78</v>
      </c>
      <c r="HF49" s="263">
        <f t="shared" si="57"/>
        <v>4.8</v>
      </c>
      <c r="HG49" s="263">
        <f t="shared" si="57"/>
        <v>9.14</v>
      </c>
      <c r="HH49" s="263">
        <f t="shared" si="57"/>
        <v>33.42</v>
      </c>
    </row>
    <row r="50" spans="1:216" x14ac:dyDescent="0.2">
      <c r="A50" s="263" t="s">
        <v>225</v>
      </c>
      <c r="B50" s="263">
        <f t="shared" si="46"/>
        <v>28.41</v>
      </c>
      <c r="C50" s="263">
        <f t="shared" ref="C50:T50" si="58">+C33</f>
        <v>8.06</v>
      </c>
      <c r="D50" s="263">
        <f t="shared" si="58"/>
        <v>8.02</v>
      </c>
      <c r="E50" s="263">
        <f t="shared" si="58"/>
        <v>6.78</v>
      </c>
      <c r="F50" s="263">
        <f t="shared" si="58"/>
        <v>3.34</v>
      </c>
      <c r="G50" s="263">
        <f t="shared" si="58"/>
        <v>8.07</v>
      </c>
      <c r="H50" s="263">
        <f t="shared" si="58"/>
        <v>5.96</v>
      </c>
      <c r="I50" s="263">
        <f t="shared" si="58"/>
        <v>3.07</v>
      </c>
      <c r="J50" s="263">
        <f t="shared" si="58"/>
        <v>6.35</v>
      </c>
      <c r="K50" s="263">
        <f t="shared" si="58"/>
        <v>3.03</v>
      </c>
      <c r="L50" s="263">
        <f t="shared" si="58"/>
        <v>1.78</v>
      </c>
      <c r="M50" s="263">
        <f t="shared" si="58"/>
        <v>4.9800000000000004</v>
      </c>
      <c r="N50" s="263">
        <f t="shared" ref="N50:P50" si="59">+N33</f>
        <v>2.4500000000000002</v>
      </c>
      <c r="O50" s="263">
        <f t="shared" si="59"/>
        <v>2.17</v>
      </c>
      <c r="P50" s="263">
        <f t="shared" si="59"/>
        <v>2.4300000000000002</v>
      </c>
      <c r="Q50" s="263">
        <f t="shared" si="58"/>
        <v>4.38</v>
      </c>
      <c r="R50" s="263">
        <f t="shared" si="58"/>
        <v>3.57</v>
      </c>
      <c r="S50" s="263">
        <f t="shared" si="58"/>
        <v>4.59</v>
      </c>
      <c r="T50" s="263">
        <f t="shared" si="58"/>
        <v>3.27</v>
      </c>
      <c r="U50" s="263">
        <f t="shared" ref="U50:Y50" si="60">+U33</f>
        <v>2.96</v>
      </c>
      <c r="V50" s="263">
        <f t="shared" si="60"/>
        <v>2.39</v>
      </c>
      <c r="W50" s="263">
        <f t="shared" si="60"/>
        <v>3.2</v>
      </c>
      <c r="X50" s="263">
        <f t="shared" si="60"/>
        <v>3.35</v>
      </c>
      <c r="Y50" s="263">
        <f t="shared" si="60"/>
        <v>2.34</v>
      </c>
      <c r="Z50" s="263">
        <f t="shared" ref="Z50:BE50" si="61">+Z14</f>
        <v>21.78</v>
      </c>
      <c r="AA50" s="263">
        <f t="shared" si="61"/>
        <v>20.69</v>
      </c>
      <c r="AB50" s="263">
        <f t="shared" si="61"/>
        <v>5.18</v>
      </c>
      <c r="AC50" s="263">
        <f t="shared" si="61"/>
        <v>11.14</v>
      </c>
      <c r="AD50" s="263">
        <f t="shared" si="61"/>
        <v>10.32</v>
      </c>
      <c r="AE50" s="263">
        <f t="shared" si="61"/>
        <v>4.3099999999999996</v>
      </c>
      <c r="AF50" s="263">
        <f t="shared" si="61"/>
        <v>8.84</v>
      </c>
      <c r="AG50" s="263">
        <f t="shared" si="61"/>
        <v>4.6500000000000004</v>
      </c>
      <c r="AH50" s="263">
        <f t="shared" si="61"/>
        <v>6.74</v>
      </c>
      <c r="AI50" s="263">
        <f t="shared" si="61"/>
        <v>6.16</v>
      </c>
      <c r="AJ50" s="263">
        <f t="shared" si="61"/>
        <v>12.08</v>
      </c>
      <c r="AK50" s="263">
        <f t="shared" si="61"/>
        <v>9.6999999999999993</v>
      </c>
      <c r="AL50" s="263">
        <f t="shared" si="61"/>
        <v>6.26</v>
      </c>
      <c r="AM50" s="263">
        <f t="shared" si="61"/>
        <v>10.1</v>
      </c>
      <c r="AN50" s="263">
        <f t="shared" si="61"/>
        <v>2.4500000000000002</v>
      </c>
      <c r="AO50" s="263">
        <f t="shared" si="61"/>
        <v>5.79</v>
      </c>
      <c r="AP50" s="263">
        <f t="shared" si="61"/>
        <v>8</v>
      </c>
      <c r="AQ50" s="263">
        <f t="shared" si="61"/>
        <v>3.04</v>
      </c>
      <c r="AR50" s="263">
        <f t="shared" si="61"/>
        <v>7.27</v>
      </c>
      <c r="AS50" s="263">
        <f t="shared" si="61"/>
        <v>2.99</v>
      </c>
      <c r="AT50" s="263">
        <f t="shared" si="61"/>
        <v>3.83</v>
      </c>
      <c r="AU50" s="263">
        <f t="shared" si="61"/>
        <v>3.32</v>
      </c>
      <c r="AV50" s="263">
        <f t="shared" si="61"/>
        <v>6.78</v>
      </c>
      <c r="AW50" s="263">
        <f t="shared" si="61"/>
        <v>18.61</v>
      </c>
      <c r="AX50" s="263">
        <f t="shared" si="61"/>
        <v>3.77</v>
      </c>
      <c r="AY50" s="263">
        <f t="shared" si="61"/>
        <v>8.11</v>
      </c>
      <c r="AZ50" s="263">
        <f t="shared" si="61"/>
        <v>7.89</v>
      </c>
      <c r="BA50" s="263">
        <f t="shared" si="61"/>
        <v>7.07</v>
      </c>
      <c r="BB50" s="263">
        <f t="shared" si="61"/>
        <v>1.85</v>
      </c>
      <c r="BC50" s="263">
        <f t="shared" si="61"/>
        <v>8.06</v>
      </c>
      <c r="BD50" s="263">
        <f t="shared" si="61"/>
        <v>2.41</v>
      </c>
      <c r="BE50" s="263">
        <f t="shared" si="61"/>
        <v>0</v>
      </c>
      <c r="BF50" s="263">
        <f t="shared" ref="BF50:CO50" si="62">+BF14</f>
        <v>0</v>
      </c>
      <c r="BG50" s="263">
        <f t="shared" si="62"/>
        <v>8.1199999999999992</v>
      </c>
      <c r="BH50" s="263">
        <f t="shared" si="62"/>
        <v>9.48</v>
      </c>
      <c r="BI50" s="263">
        <f t="shared" si="62"/>
        <v>3.1</v>
      </c>
      <c r="BJ50" s="263">
        <f t="shared" si="62"/>
        <v>7.07</v>
      </c>
      <c r="BK50" s="263">
        <f t="shared" si="62"/>
        <v>0.77</v>
      </c>
      <c r="BL50" s="263">
        <f t="shared" si="62"/>
        <v>0</v>
      </c>
      <c r="BM50" s="263">
        <f t="shared" ref="BM50" si="63">+BM14</f>
        <v>0</v>
      </c>
      <c r="BN50" s="263">
        <f t="shared" si="62"/>
        <v>5.62</v>
      </c>
      <c r="BO50" s="263">
        <f t="shared" si="62"/>
        <v>1.92</v>
      </c>
      <c r="BP50" s="263">
        <f t="shared" si="62"/>
        <v>2.8</v>
      </c>
      <c r="BQ50" s="263">
        <f t="shared" si="62"/>
        <v>5.66</v>
      </c>
      <c r="BR50" s="263">
        <f t="shared" si="62"/>
        <v>2.84</v>
      </c>
      <c r="BS50" s="263">
        <f t="shared" si="62"/>
        <v>0</v>
      </c>
      <c r="BT50" s="263">
        <f t="shared" si="62"/>
        <v>0</v>
      </c>
      <c r="BU50" s="263">
        <f t="shared" si="62"/>
        <v>6.57</v>
      </c>
      <c r="BV50" s="263">
        <f t="shared" si="62"/>
        <v>3.84</v>
      </c>
      <c r="BW50" s="263">
        <f t="shared" si="62"/>
        <v>3.24</v>
      </c>
      <c r="BX50" s="263">
        <f t="shared" si="62"/>
        <v>6.68</v>
      </c>
      <c r="BY50" s="263">
        <f t="shared" si="62"/>
        <v>2.27</v>
      </c>
      <c r="BZ50" s="263">
        <f t="shared" si="62"/>
        <v>0</v>
      </c>
      <c r="CA50" s="263">
        <f t="shared" si="62"/>
        <v>0</v>
      </c>
      <c r="CB50" s="263">
        <f t="shared" si="62"/>
        <v>3.91</v>
      </c>
      <c r="CC50" s="263">
        <f t="shared" si="62"/>
        <v>3.52</v>
      </c>
      <c r="CD50" s="263">
        <f t="shared" si="62"/>
        <v>2.9</v>
      </c>
      <c r="CE50" s="263">
        <f t="shared" si="62"/>
        <v>3.74</v>
      </c>
      <c r="CF50" s="263">
        <f t="shared" si="62"/>
        <v>0</v>
      </c>
      <c r="CG50" s="263">
        <f t="shared" si="62"/>
        <v>0</v>
      </c>
      <c r="CH50" s="263">
        <f t="shared" si="62"/>
        <v>0</v>
      </c>
      <c r="CI50" s="263">
        <f t="shared" si="62"/>
        <v>4.87</v>
      </c>
      <c r="CJ50" s="263">
        <f t="shared" si="62"/>
        <v>2.93</v>
      </c>
      <c r="CK50" s="263">
        <f t="shared" si="62"/>
        <v>1.44</v>
      </c>
      <c r="CL50" s="263">
        <f t="shared" si="62"/>
        <v>5.15</v>
      </c>
      <c r="CM50" s="263">
        <f t="shared" si="62"/>
        <v>1.76</v>
      </c>
      <c r="CN50" s="263">
        <f t="shared" si="62"/>
        <v>0</v>
      </c>
      <c r="CO50" s="263">
        <f t="shared" si="62"/>
        <v>2.12</v>
      </c>
      <c r="CP50" s="263">
        <f t="shared" si="21"/>
        <v>3.73</v>
      </c>
      <c r="CQ50" s="263">
        <f t="shared" ref="CQ50:DC50" si="64">+CQ33</f>
        <v>1.75</v>
      </c>
      <c r="CR50" s="263">
        <f t="shared" si="64"/>
        <v>3.23</v>
      </c>
      <c r="CS50" s="263">
        <f t="shared" si="64"/>
        <v>2.79</v>
      </c>
      <c r="CT50" s="263">
        <f t="shared" si="64"/>
        <v>3.84</v>
      </c>
      <c r="CU50" s="263">
        <f t="shared" si="64"/>
        <v>2.5099999999999998</v>
      </c>
      <c r="CV50" s="263">
        <f t="shared" si="64"/>
        <v>2.65</v>
      </c>
      <c r="CW50" s="263">
        <f t="shared" si="64"/>
        <v>4.83</v>
      </c>
      <c r="CX50" s="263">
        <f t="shared" si="64"/>
        <v>0</v>
      </c>
      <c r="CY50" s="263">
        <f t="shared" si="64"/>
        <v>0</v>
      </c>
      <c r="CZ50" s="263">
        <f t="shared" si="64"/>
        <v>0</v>
      </c>
      <c r="DA50" s="263">
        <f t="shared" si="64"/>
        <v>4.55</v>
      </c>
      <c r="DB50" s="263">
        <f t="shared" si="64"/>
        <v>3.94</v>
      </c>
      <c r="DC50" s="263">
        <f t="shared" si="64"/>
        <v>4.96</v>
      </c>
      <c r="DD50" s="263">
        <f t="shared" ref="DD50:EI50" si="65">+DD14</f>
        <v>9.74</v>
      </c>
      <c r="DE50" s="263">
        <f t="shared" si="65"/>
        <v>4.63</v>
      </c>
      <c r="DF50" s="263">
        <f t="shared" si="65"/>
        <v>6.01</v>
      </c>
      <c r="DG50" s="263">
        <f t="shared" si="65"/>
        <v>8.26</v>
      </c>
      <c r="DH50" s="263">
        <f t="shared" si="65"/>
        <v>7.51</v>
      </c>
      <c r="DI50" s="263">
        <f t="shared" si="65"/>
        <v>4.9000000000000004</v>
      </c>
      <c r="DJ50" s="263">
        <f t="shared" si="65"/>
        <v>13.6</v>
      </c>
      <c r="DK50" s="263">
        <f t="shared" si="65"/>
        <v>10.24</v>
      </c>
      <c r="DL50" s="263">
        <f t="shared" si="65"/>
        <v>8.25</v>
      </c>
      <c r="DM50" s="263">
        <f t="shared" si="65"/>
        <v>6.75</v>
      </c>
      <c r="DN50" s="263">
        <f t="shared" si="65"/>
        <v>4.8499999999999996</v>
      </c>
      <c r="DO50" s="263">
        <f t="shared" si="65"/>
        <v>3</v>
      </c>
      <c r="DP50" s="263">
        <f t="shared" si="65"/>
        <v>3.35</v>
      </c>
      <c r="DQ50" s="263">
        <f t="shared" si="65"/>
        <v>5.65</v>
      </c>
      <c r="DR50" s="263">
        <f t="shared" si="65"/>
        <v>0.93</v>
      </c>
      <c r="DS50" s="263">
        <f t="shared" si="65"/>
        <v>2.46</v>
      </c>
      <c r="DT50" s="263">
        <f t="shared" si="65"/>
        <v>2.9</v>
      </c>
      <c r="DU50" s="263">
        <f t="shared" si="65"/>
        <v>2.72</v>
      </c>
      <c r="DV50" s="263">
        <f t="shared" si="65"/>
        <v>7.22</v>
      </c>
      <c r="DW50" s="263">
        <f t="shared" si="65"/>
        <v>4.37</v>
      </c>
      <c r="DX50" s="263">
        <f t="shared" si="65"/>
        <v>3.08</v>
      </c>
      <c r="DY50" s="263">
        <f t="shared" si="65"/>
        <v>3.69</v>
      </c>
      <c r="DZ50" s="263">
        <f t="shared" si="65"/>
        <v>6.04</v>
      </c>
      <c r="EA50" s="263">
        <f t="shared" si="65"/>
        <v>0</v>
      </c>
      <c r="EB50" s="263">
        <f t="shared" si="65"/>
        <v>2.2599999999999998</v>
      </c>
      <c r="EC50" s="263">
        <f t="shared" si="65"/>
        <v>3.62</v>
      </c>
      <c r="ED50" s="263">
        <f t="shared" si="65"/>
        <v>2.46</v>
      </c>
      <c r="EE50" s="263">
        <f t="shared" si="65"/>
        <v>8.02</v>
      </c>
      <c r="EF50" s="263">
        <f t="shared" si="65"/>
        <v>4.96</v>
      </c>
      <c r="EG50" s="263">
        <f t="shared" si="65"/>
        <v>3.2</v>
      </c>
      <c r="EH50" s="263">
        <f t="shared" si="65"/>
        <v>3.68</v>
      </c>
      <c r="EI50" s="263">
        <f t="shared" si="65"/>
        <v>6.35</v>
      </c>
      <c r="EJ50" s="263">
        <f t="shared" ref="EJ50:FO50" si="66">+EJ14</f>
        <v>0.93</v>
      </c>
      <c r="EK50" s="263">
        <f t="shared" si="66"/>
        <v>2.52</v>
      </c>
      <c r="EL50" s="263">
        <f t="shared" si="66"/>
        <v>3.36</v>
      </c>
      <c r="EM50" s="263">
        <f t="shared" si="66"/>
        <v>2.75</v>
      </c>
      <c r="EN50" s="263">
        <f t="shared" si="66"/>
        <v>4.0599999999999996</v>
      </c>
      <c r="EO50" s="263">
        <f t="shared" si="66"/>
        <v>3.01</v>
      </c>
      <c r="EP50" s="263">
        <f t="shared" si="66"/>
        <v>1.92</v>
      </c>
      <c r="EQ50" s="263">
        <f t="shared" si="66"/>
        <v>2.82</v>
      </c>
      <c r="ER50" s="263">
        <f t="shared" si="66"/>
        <v>4.42</v>
      </c>
      <c r="ES50" s="263">
        <f t="shared" si="66"/>
        <v>0</v>
      </c>
      <c r="ET50" s="263">
        <f t="shared" si="66"/>
        <v>2.16</v>
      </c>
      <c r="EU50" s="263">
        <f t="shared" si="66"/>
        <v>3.31</v>
      </c>
      <c r="EV50" s="263">
        <f t="shared" si="66"/>
        <v>2.29</v>
      </c>
      <c r="EW50" s="263">
        <f t="shared" si="66"/>
        <v>5.04</v>
      </c>
      <c r="EX50" s="263">
        <f t="shared" si="66"/>
        <v>4.7699999999999996</v>
      </c>
      <c r="EY50" s="263">
        <f t="shared" si="66"/>
        <v>2.17</v>
      </c>
      <c r="EZ50" s="263">
        <f t="shared" si="66"/>
        <v>2.63</v>
      </c>
      <c r="FA50" s="263">
        <f t="shared" si="66"/>
        <v>4.8099999999999996</v>
      </c>
      <c r="FB50" s="263">
        <f t="shared" si="66"/>
        <v>1.77</v>
      </c>
      <c r="FC50" s="263">
        <f t="shared" si="66"/>
        <v>1.6</v>
      </c>
      <c r="FD50" s="263">
        <f t="shared" si="66"/>
        <v>2.2599999999999998</v>
      </c>
      <c r="FE50" s="263">
        <f t="shared" si="66"/>
        <v>2.2599999999999998</v>
      </c>
      <c r="FF50" s="263">
        <f t="shared" si="66"/>
        <v>5.37</v>
      </c>
      <c r="FG50" s="263">
        <f t="shared" si="66"/>
        <v>4.29</v>
      </c>
      <c r="FH50" s="263">
        <f t="shared" si="66"/>
        <v>1.7</v>
      </c>
      <c r="FI50" s="263">
        <f t="shared" si="66"/>
        <v>2.77</v>
      </c>
      <c r="FJ50" s="263">
        <f t="shared" si="66"/>
        <v>4.82</v>
      </c>
      <c r="FK50" s="263">
        <f t="shared" si="66"/>
        <v>1.44</v>
      </c>
      <c r="FL50" s="263">
        <f t="shared" si="66"/>
        <v>6.11</v>
      </c>
      <c r="FM50" s="263">
        <f t="shared" si="66"/>
        <v>3.56</v>
      </c>
      <c r="FN50" s="263">
        <f t="shared" si="66"/>
        <v>2.79</v>
      </c>
      <c r="FO50" s="263">
        <f t="shared" si="66"/>
        <v>5.07</v>
      </c>
      <c r="FP50" s="263">
        <f t="shared" ref="FP50:GU50" si="67">+FP14</f>
        <v>5.01</v>
      </c>
      <c r="FQ50" s="263">
        <f t="shared" si="67"/>
        <v>1.27</v>
      </c>
      <c r="FR50" s="263">
        <f t="shared" si="67"/>
        <v>1.5</v>
      </c>
      <c r="FS50" s="263">
        <f t="shared" si="67"/>
        <v>3.86</v>
      </c>
      <c r="FT50" s="263">
        <f t="shared" si="67"/>
        <v>0</v>
      </c>
      <c r="FU50" s="263">
        <f t="shared" si="67"/>
        <v>4.1399999999999997</v>
      </c>
      <c r="FV50" s="263">
        <f t="shared" si="67"/>
        <v>1.1200000000000001</v>
      </c>
      <c r="FW50" s="263">
        <f t="shared" si="67"/>
        <v>1.05</v>
      </c>
      <c r="FX50" s="263">
        <f t="shared" si="67"/>
        <v>4.18</v>
      </c>
      <c r="FY50" s="263">
        <f t="shared" si="67"/>
        <v>2.9</v>
      </c>
      <c r="FZ50" s="263">
        <f t="shared" si="67"/>
        <v>2.9</v>
      </c>
      <c r="GA50" s="263">
        <f t="shared" si="67"/>
        <v>2.72</v>
      </c>
      <c r="GB50" s="263">
        <f t="shared" si="67"/>
        <v>3.91</v>
      </c>
      <c r="GC50" s="263">
        <f t="shared" si="67"/>
        <v>0</v>
      </c>
      <c r="GD50" s="263">
        <f t="shared" si="67"/>
        <v>1.39</v>
      </c>
      <c r="GE50" s="263">
        <f t="shared" si="67"/>
        <v>1.97</v>
      </c>
      <c r="GF50" s="263">
        <f t="shared" si="67"/>
        <v>2.0099999999999998</v>
      </c>
      <c r="GG50" s="263">
        <f t="shared" si="67"/>
        <v>6.12</v>
      </c>
      <c r="GH50" s="263">
        <f t="shared" si="67"/>
        <v>1</v>
      </c>
      <c r="GI50" s="263">
        <f t="shared" si="67"/>
        <v>2.71</v>
      </c>
      <c r="GJ50" s="263">
        <f t="shared" si="67"/>
        <v>1.96</v>
      </c>
      <c r="GK50" s="263">
        <f t="shared" si="67"/>
        <v>5.48</v>
      </c>
      <c r="GL50" s="263">
        <f t="shared" si="67"/>
        <v>4.91</v>
      </c>
      <c r="GM50" s="263">
        <f t="shared" si="67"/>
        <v>0</v>
      </c>
      <c r="GN50" s="263">
        <f t="shared" si="67"/>
        <v>0</v>
      </c>
      <c r="GO50" s="263">
        <f t="shared" si="67"/>
        <v>0</v>
      </c>
      <c r="GP50" s="263">
        <f t="shared" si="67"/>
        <v>3.83</v>
      </c>
      <c r="GQ50" s="263">
        <f t="shared" si="67"/>
        <v>1.25</v>
      </c>
      <c r="GR50" s="263">
        <f t="shared" si="67"/>
        <v>2.75</v>
      </c>
      <c r="GS50" s="263">
        <f t="shared" si="67"/>
        <v>6.24</v>
      </c>
      <c r="GT50" s="263">
        <f t="shared" si="67"/>
        <v>0</v>
      </c>
      <c r="GU50" s="263">
        <f t="shared" si="67"/>
        <v>0</v>
      </c>
      <c r="GV50" s="263">
        <f t="shared" ref="GV50:HH50" si="68">+GV14</f>
        <v>0</v>
      </c>
      <c r="GW50" s="263">
        <f t="shared" si="68"/>
        <v>1.05</v>
      </c>
      <c r="GX50" s="263">
        <f t="shared" si="68"/>
        <v>0</v>
      </c>
      <c r="GY50" s="263">
        <f t="shared" si="68"/>
        <v>4.4000000000000004</v>
      </c>
      <c r="GZ50" s="263">
        <f t="shared" si="68"/>
        <v>3.43</v>
      </c>
      <c r="HA50" s="263">
        <f t="shared" si="68"/>
        <v>2.78</v>
      </c>
      <c r="HB50" s="263">
        <f t="shared" si="68"/>
        <v>2.4</v>
      </c>
      <c r="HC50" s="263">
        <f t="shared" si="68"/>
        <v>3.71</v>
      </c>
      <c r="HD50" s="263">
        <f t="shared" si="68"/>
        <v>2.52</v>
      </c>
      <c r="HE50" s="263">
        <f t="shared" si="68"/>
        <v>1.82</v>
      </c>
      <c r="HF50" s="263">
        <f t="shared" si="68"/>
        <v>2.3199999999999998</v>
      </c>
      <c r="HG50" s="263">
        <f t="shared" si="68"/>
        <v>3.9</v>
      </c>
      <c r="HH50" s="263">
        <f t="shared" si="68"/>
        <v>7.56</v>
      </c>
    </row>
    <row r="51" spans="1:216" x14ac:dyDescent="0.2">
      <c r="A51" s="263" t="s">
        <v>226</v>
      </c>
      <c r="B51" s="263">
        <f t="shared" si="46"/>
        <v>14.88</v>
      </c>
      <c r="C51" s="263">
        <f t="shared" ref="C51:T51" si="69">+C34</f>
        <v>4.21</v>
      </c>
      <c r="D51" s="263">
        <f t="shared" si="69"/>
        <v>4.17</v>
      </c>
      <c r="E51" s="263">
        <f t="shared" si="69"/>
        <v>3.59</v>
      </c>
      <c r="F51" s="263">
        <f t="shared" si="69"/>
        <v>2.17</v>
      </c>
      <c r="G51" s="263">
        <f t="shared" si="69"/>
        <v>3.78</v>
      </c>
      <c r="H51" s="263">
        <f t="shared" si="69"/>
        <v>2.94</v>
      </c>
      <c r="I51" s="263">
        <f t="shared" si="69"/>
        <v>1.84</v>
      </c>
      <c r="J51" s="263">
        <f t="shared" si="69"/>
        <v>2.9</v>
      </c>
      <c r="K51" s="263">
        <f t="shared" si="69"/>
        <v>1.77</v>
      </c>
      <c r="L51" s="263">
        <f t="shared" si="69"/>
        <v>1.37</v>
      </c>
      <c r="M51" s="263">
        <f t="shared" si="69"/>
        <v>2.2999999999999998</v>
      </c>
      <c r="N51" s="263">
        <f t="shared" ref="N51:P51" si="70">+N34</f>
        <v>1.24</v>
      </c>
      <c r="O51" s="263">
        <f t="shared" si="70"/>
        <v>0.98</v>
      </c>
      <c r="P51" s="263">
        <f t="shared" si="70"/>
        <v>1.35</v>
      </c>
      <c r="Q51" s="263">
        <f t="shared" si="69"/>
        <v>2.61</v>
      </c>
      <c r="R51" s="263">
        <f t="shared" si="69"/>
        <v>2.5499999999999998</v>
      </c>
      <c r="S51" s="263">
        <f t="shared" si="69"/>
        <v>2.5</v>
      </c>
      <c r="T51" s="263">
        <f t="shared" si="69"/>
        <v>1.75</v>
      </c>
      <c r="U51" s="263">
        <f t="shared" ref="U51:Y51" si="71">+U34</f>
        <v>1.56</v>
      </c>
      <c r="V51" s="263">
        <f t="shared" si="71"/>
        <v>1.33</v>
      </c>
      <c r="W51" s="263">
        <f t="shared" si="71"/>
        <v>1.42</v>
      </c>
      <c r="X51" s="263">
        <f t="shared" si="71"/>
        <v>1.44</v>
      </c>
      <c r="Y51" s="263">
        <f t="shared" si="71"/>
        <v>1.21</v>
      </c>
      <c r="Z51" s="263">
        <f t="shared" ref="Z51:BE51" si="72">+Z15</f>
        <v>9.0399999999999991</v>
      </c>
      <c r="AA51" s="263">
        <f t="shared" si="72"/>
        <v>8.41</v>
      </c>
      <c r="AB51" s="263">
        <f t="shared" si="72"/>
        <v>2.54</v>
      </c>
      <c r="AC51" s="263">
        <f t="shared" si="72"/>
        <v>4.92</v>
      </c>
      <c r="AD51" s="263">
        <f t="shared" si="72"/>
        <v>3.52</v>
      </c>
      <c r="AE51" s="263">
        <f t="shared" si="72"/>
        <v>1.55</v>
      </c>
      <c r="AF51" s="263">
        <f t="shared" si="72"/>
        <v>2.71</v>
      </c>
      <c r="AG51" s="263">
        <f t="shared" si="72"/>
        <v>2</v>
      </c>
      <c r="AH51" s="263">
        <f t="shared" si="72"/>
        <v>2.95</v>
      </c>
      <c r="AI51" s="263">
        <f t="shared" si="72"/>
        <v>2.84</v>
      </c>
      <c r="AJ51" s="263">
        <f t="shared" si="72"/>
        <v>5.07</v>
      </c>
      <c r="AK51" s="263">
        <f t="shared" si="72"/>
        <v>3.5</v>
      </c>
      <c r="AL51" s="263">
        <f t="shared" si="72"/>
        <v>1.97</v>
      </c>
      <c r="AM51" s="263">
        <f t="shared" si="72"/>
        <v>4.76</v>
      </c>
      <c r="AN51" s="263">
        <f t="shared" si="72"/>
        <v>1.02</v>
      </c>
      <c r="AO51" s="263">
        <f t="shared" si="72"/>
        <v>3.48</v>
      </c>
      <c r="AP51" s="263">
        <f t="shared" si="72"/>
        <v>3.76</v>
      </c>
      <c r="AQ51" s="263">
        <f t="shared" si="72"/>
        <v>0.86</v>
      </c>
      <c r="AR51" s="263">
        <f t="shared" si="72"/>
        <v>2.72</v>
      </c>
      <c r="AS51" s="263">
        <f t="shared" si="72"/>
        <v>1.53</v>
      </c>
      <c r="AT51" s="263">
        <f t="shared" si="72"/>
        <v>1.77</v>
      </c>
      <c r="AU51" s="263">
        <f t="shared" si="72"/>
        <v>1.66</v>
      </c>
      <c r="AV51" s="263">
        <f t="shared" si="72"/>
        <v>2.83</v>
      </c>
      <c r="AW51" s="263">
        <f t="shared" si="72"/>
        <v>4.9800000000000004</v>
      </c>
      <c r="AX51" s="263">
        <f t="shared" si="72"/>
        <v>1.41</v>
      </c>
      <c r="AY51" s="263">
        <f t="shared" si="72"/>
        <v>4.88</v>
      </c>
      <c r="AZ51" s="263">
        <f t="shared" si="72"/>
        <v>4.3600000000000003</v>
      </c>
      <c r="BA51" s="263">
        <f t="shared" si="72"/>
        <v>5.19</v>
      </c>
      <c r="BB51" s="263">
        <f t="shared" si="72"/>
        <v>1.28</v>
      </c>
      <c r="BC51" s="263">
        <f t="shared" si="72"/>
        <v>4.24</v>
      </c>
      <c r="BD51" s="263">
        <f t="shared" si="72"/>
        <v>0.87</v>
      </c>
      <c r="BE51" s="263">
        <f t="shared" si="72"/>
        <v>0</v>
      </c>
      <c r="BF51" s="263">
        <f t="shared" ref="BF51:CO51" si="73">+BF15</f>
        <v>0</v>
      </c>
      <c r="BG51" s="263">
        <f t="shared" si="73"/>
        <v>6.08</v>
      </c>
      <c r="BH51" s="263">
        <f t="shared" si="73"/>
        <v>6.18</v>
      </c>
      <c r="BI51" s="263">
        <f t="shared" si="73"/>
        <v>1.76</v>
      </c>
      <c r="BJ51" s="263">
        <f t="shared" si="73"/>
        <v>5.81</v>
      </c>
      <c r="BK51" s="263">
        <f t="shared" si="73"/>
        <v>0.77</v>
      </c>
      <c r="BL51" s="263">
        <f t="shared" si="73"/>
        <v>0</v>
      </c>
      <c r="BM51" s="263">
        <f t="shared" ref="BM51" si="74">+BM15</f>
        <v>0</v>
      </c>
      <c r="BN51" s="263">
        <f t="shared" si="73"/>
        <v>3.14</v>
      </c>
      <c r="BO51" s="263">
        <f t="shared" si="73"/>
        <v>0.95</v>
      </c>
      <c r="BP51" s="263">
        <f t="shared" si="73"/>
        <v>1.51</v>
      </c>
      <c r="BQ51" s="263">
        <f t="shared" si="73"/>
        <v>3.18</v>
      </c>
      <c r="BR51" s="263">
        <f t="shared" si="73"/>
        <v>1.1399999999999999</v>
      </c>
      <c r="BS51" s="263">
        <f t="shared" si="73"/>
        <v>0</v>
      </c>
      <c r="BT51" s="263">
        <f t="shared" si="73"/>
        <v>0</v>
      </c>
      <c r="BU51" s="263">
        <f t="shared" si="73"/>
        <v>3.56</v>
      </c>
      <c r="BV51" s="263">
        <f t="shared" si="73"/>
        <v>1.81</v>
      </c>
      <c r="BW51" s="263">
        <f t="shared" si="73"/>
        <v>2.04</v>
      </c>
      <c r="BX51" s="263">
        <f t="shared" si="73"/>
        <v>3.61</v>
      </c>
      <c r="BY51" s="263">
        <f t="shared" si="73"/>
        <v>1.3</v>
      </c>
      <c r="BZ51" s="263">
        <f t="shared" si="73"/>
        <v>0</v>
      </c>
      <c r="CA51" s="263">
        <f t="shared" si="73"/>
        <v>0</v>
      </c>
      <c r="CB51" s="263">
        <f t="shared" si="73"/>
        <v>2.64</v>
      </c>
      <c r="CC51" s="263">
        <f t="shared" si="73"/>
        <v>1.78</v>
      </c>
      <c r="CD51" s="263">
        <f t="shared" si="73"/>
        <v>2.4</v>
      </c>
      <c r="CE51" s="263">
        <f t="shared" si="73"/>
        <v>3.11</v>
      </c>
      <c r="CF51" s="263">
        <f t="shared" si="73"/>
        <v>0</v>
      </c>
      <c r="CG51" s="263">
        <f t="shared" si="73"/>
        <v>0</v>
      </c>
      <c r="CH51" s="263">
        <f t="shared" si="73"/>
        <v>0</v>
      </c>
      <c r="CI51" s="263">
        <f t="shared" si="73"/>
        <v>3.29</v>
      </c>
      <c r="CJ51" s="263">
        <f t="shared" si="73"/>
        <v>1.9</v>
      </c>
      <c r="CK51" s="263">
        <f t="shared" si="73"/>
        <v>1.03</v>
      </c>
      <c r="CL51" s="263">
        <f t="shared" si="73"/>
        <v>3.49</v>
      </c>
      <c r="CM51" s="263">
        <f t="shared" si="73"/>
        <v>1.25</v>
      </c>
      <c r="CN51" s="263">
        <f t="shared" si="73"/>
        <v>0</v>
      </c>
      <c r="CO51" s="263">
        <f t="shared" si="73"/>
        <v>1.51</v>
      </c>
      <c r="CP51" s="263">
        <f t="shared" si="21"/>
        <v>2.83</v>
      </c>
      <c r="CQ51" s="263">
        <f t="shared" ref="CQ51:DC51" si="75">+CQ34</f>
        <v>1.48</v>
      </c>
      <c r="CR51" s="263">
        <f t="shared" si="75"/>
        <v>2.9</v>
      </c>
      <c r="CS51" s="263">
        <f t="shared" si="75"/>
        <v>2.16</v>
      </c>
      <c r="CT51" s="263">
        <f t="shared" si="75"/>
        <v>2.59</v>
      </c>
      <c r="CU51" s="263">
        <f t="shared" si="75"/>
        <v>1.64</v>
      </c>
      <c r="CV51" s="263">
        <f t="shared" si="75"/>
        <v>1.78</v>
      </c>
      <c r="CW51" s="263">
        <f t="shared" si="75"/>
        <v>2.54</v>
      </c>
      <c r="CX51" s="263">
        <f t="shared" si="75"/>
        <v>0</v>
      </c>
      <c r="CY51" s="263">
        <f t="shared" si="75"/>
        <v>0</v>
      </c>
      <c r="CZ51" s="263">
        <f t="shared" si="75"/>
        <v>0</v>
      </c>
      <c r="DA51" s="263">
        <f t="shared" si="75"/>
        <v>1.62</v>
      </c>
      <c r="DB51" s="263">
        <f t="shared" si="75"/>
        <v>2.59</v>
      </c>
      <c r="DC51" s="263">
        <f t="shared" si="75"/>
        <v>1.19</v>
      </c>
      <c r="DD51" s="263">
        <f t="shared" ref="DD51:EI51" si="76">+DD15</f>
        <v>6.45</v>
      </c>
      <c r="DE51" s="263">
        <f t="shared" si="76"/>
        <v>3.39</v>
      </c>
      <c r="DF51" s="263">
        <f t="shared" si="76"/>
        <v>4.6100000000000003</v>
      </c>
      <c r="DG51" s="263">
        <f t="shared" si="76"/>
        <v>4.7699999999999996</v>
      </c>
      <c r="DH51" s="263">
        <f t="shared" si="76"/>
        <v>2.63</v>
      </c>
      <c r="DI51" s="263">
        <f t="shared" si="76"/>
        <v>2.35</v>
      </c>
      <c r="DJ51" s="263">
        <f t="shared" si="76"/>
        <v>4.8600000000000003</v>
      </c>
      <c r="DK51" s="263">
        <f t="shared" si="76"/>
        <v>6.35</v>
      </c>
      <c r="DL51" s="263">
        <f t="shared" si="76"/>
        <v>4.99</v>
      </c>
      <c r="DM51" s="263">
        <f t="shared" si="76"/>
        <v>4.1100000000000003</v>
      </c>
      <c r="DN51" s="263">
        <f t="shared" si="76"/>
        <v>3.02</v>
      </c>
      <c r="DO51" s="263">
        <f t="shared" si="76"/>
        <v>2.16</v>
      </c>
      <c r="DP51" s="263">
        <f t="shared" si="76"/>
        <v>1.94</v>
      </c>
      <c r="DQ51" s="263">
        <f t="shared" si="76"/>
        <v>3.35</v>
      </c>
      <c r="DR51" s="263">
        <f t="shared" si="76"/>
        <v>0.93</v>
      </c>
      <c r="DS51" s="263">
        <f t="shared" si="76"/>
        <v>1.49</v>
      </c>
      <c r="DT51" s="263">
        <f t="shared" si="76"/>
        <v>1.67</v>
      </c>
      <c r="DU51" s="263">
        <f t="shared" si="76"/>
        <v>1.65</v>
      </c>
      <c r="DV51" s="263">
        <f t="shared" si="76"/>
        <v>4.34</v>
      </c>
      <c r="DW51" s="263">
        <f t="shared" si="76"/>
        <v>2.5</v>
      </c>
      <c r="DX51" s="263">
        <f t="shared" si="76"/>
        <v>2.23</v>
      </c>
      <c r="DY51" s="263">
        <f t="shared" si="76"/>
        <v>2.12</v>
      </c>
      <c r="DZ51" s="263">
        <f t="shared" si="76"/>
        <v>3.6</v>
      </c>
      <c r="EA51" s="263">
        <f t="shared" si="76"/>
        <v>0</v>
      </c>
      <c r="EB51" s="263">
        <f t="shared" si="76"/>
        <v>1.4</v>
      </c>
      <c r="EC51" s="263">
        <f t="shared" si="76"/>
        <v>2.04</v>
      </c>
      <c r="ED51" s="263">
        <f t="shared" si="76"/>
        <v>1.49</v>
      </c>
      <c r="EE51" s="263">
        <f t="shared" si="76"/>
        <v>4.9000000000000004</v>
      </c>
      <c r="EF51" s="263">
        <f t="shared" si="76"/>
        <v>3.01</v>
      </c>
      <c r="EG51" s="263">
        <f t="shared" si="76"/>
        <v>2.29</v>
      </c>
      <c r="EH51" s="263">
        <f t="shared" si="76"/>
        <v>2.09</v>
      </c>
      <c r="EI51" s="263">
        <f t="shared" si="76"/>
        <v>3.84</v>
      </c>
      <c r="EJ51" s="263">
        <f t="shared" ref="EJ51:FO51" si="77">+EJ15</f>
        <v>0.93</v>
      </c>
      <c r="EK51" s="263">
        <f t="shared" si="77"/>
        <v>1.55</v>
      </c>
      <c r="EL51" s="263">
        <f t="shared" si="77"/>
        <v>1.92</v>
      </c>
      <c r="EM51" s="263">
        <f t="shared" si="77"/>
        <v>1.68</v>
      </c>
      <c r="EN51" s="263">
        <f t="shared" si="77"/>
        <v>2.1800000000000002</v>
      </c>
      <c r="EO51" s="263">
        <f t="shared" si="77"/>
        <v>1.56</v>
      </c>
      <c r="EP51" s="263">
        <f t="shared" si="77"/>
        <v>1.52</v>
      </c>
      <c r="EQ51" s="263">
        <f t="shared" si="77"/>
        <v>1.8</v>
      </c>
      <c r="ER51" s="263">
        <f t="shared" si="77"/>
        <v>2.19</v>
      </c>
      <c r="ES51" s="263">
        <f t="shared" si="77"/>
        <v>0</v>
      </c>
      <c r="ET51" s="263">
        <f t="shared" si="77"/>
        <v>1.1499999999999999</v>
      </c>
      <c r="EU51" s="263">
        <f t="shared" si="77"/>
        <v>1.79</v>
      </c>
      <c r="EV51" s="263">
        <f t="shared" si="77"/>
        <v>1.21</v>
      </c>
      <c r="EW51" s="263">
        <f t="shared" si="77"/>
        <v>3.1</v>
      </c>
      <c r="EX51" s="263">
        <f t="shared" si="77"/>
        <v>2.83</v>
      </c>
      <c r="EY51" s="263">
        <f t="shared" si="77"/>
        <v>1.64</v>
      </c>
      <c r="EZ51" s="263">
        <f t="shared" si="77"/>
        <v>1.7</v>
      </c>
      <c r="FA51" s="263">
        <f t="shared" si="77"/>
        <v>2.87</v>
      </c>
      <c r="FB51" s="263">
        <f t="shared" si="77"/>
        <v>1.1299999999999999</v>
      </c>
      <c r="FC51" s="263">
        <f t="shared" si="77"/>
        <v>1.1499999999999999</v>
      </c>
      <c r="FD51" s="263">
        <f t="shared" si="77"/>
        <v>1.38</v>
      </c>
      <c r="FE51" s="263">
        <f t="shared" si="77"/>
        <v>1.46</v>
      </c>
      <c r="FF51" s="263">
        <f t="shared" si="77"/>
        <v>2.93</v>
      </c>
      <c r="FG51" s="263">
        <f t="shared" si="77"/>
        <v>2.79</v>
      </c>
      <c r="FH51" s="263">
        <f t="shared" si="77"/>
        <v>1.45</v>
      </c>
      <c r="FI51" s="263">
        <f t="shared" si="77"/>
        <v>1.86</v>
      </c>
      <c r="FJ51" s="263">
        <f t="shared" si="77"/>
        <v>2.93</v>
      </c>
      <c r="FK51" s="263">
        <f t="shared" si="77"/>
        <v>1.02</v>
      </c>
      <c r="FL51" s="263">
        <f t="shared" si="77"/>
        <v>4.8499999999999996</v>
      </c>
      <c r="FM51" s="263">
        <f t="shared" si="77"/>
        <v>1.84</v>
      </c>
      <c r="FN51" s="263">
        <f t="shared" si="77"/>
        <v>1.99</v>
      </c>
      <c r="FO51" s="263">
        <f t="shared" si="77"/>
        <v>3.23</v>
      </c>
      <c r="FP51" s="263">
        <f t="shared" ref="FP51:GU51" si="78">+FP15</f>
        <v>3.4</v>
      </c>
      <c r="FQ51" s="263">
        <f t="shared" si="78"/>
        <v>0.84</v>
      </c>
      <c r="FR51" s="263">
        <f t="shared" si="78"/>
        <v>0.94</v>
      </c>
      <c r="FS51" s="263">
        <f t="shared" si="78"/>
        <v>1.9</v>
      </c>
      <c r="FT51" s="263">
        <f t="shared" si="78"/>
        <v>0</v>
      </c>
      <c r="FU51" s="263">
        <f t="shared" si="78"/>
        <v>4.1399999999999997</v>
      </c>
      <c r="FV51" s="263">
        <f t="shared" si="78"/>
        <v>0.86</v>
      </c>
      <c r="FW51" s="263">
        <f t="shared" si="78"/>
        <v>0.87</v>
      </c>
      <c r="FX51" s="263">
        <f t="shared" si="78"/>
        <v>2.92</v>
      </c>
      <c r="FY51" s="263">
        <f t="shared" si="78"/>
        <v>2.0499999999999998</v>
      </c>
      <c r="FZ51" s="263">
        <f t="shared" si="78"/>
        <v>2.15</v>
      </c>
      <c r="GA51" s="263">
        <f t="shared" si="78"/>
        <v>1.95</v>
      </c>
      <c r="GB51" s="263">
        <f t="shared" si="78"/>
        <v>2.67</v>
      </c>
      <c r="GC51" s="263">
        <f t="shared" si="78"/>
        <v>0</v>
      </c>
      <c r="GD51" s="263">
        <f t="shared" si="78"/>
        <v>1.1100000000000001</v>
      </c>
      <c r="GE51" s="263">
        <f t="shared" si="78"/>
        <v>1.26</v>
      </c>
      <c r="GF51" s="263">
        <f t="shared" si="78"/>
        <v>0.98</v>
      </c>
      <c r="GG51" s="263">
        <f t="shared" si="78"/>
        <v>4.34</v>
      </c>
      <c r="GH51" s="263">
        <f t="shared" si="78"/>
        <v>0.94</v>
      </c>
      <c r="GI51" s="263">
        <f t="shared" si="78"/>
        <v>2.29</v>
      </c>
      <c r="GJ51" s="263">
        <f t="shared" si="78"/>
        <v>1.64</v>
      </c>
      <c r="GK51" s="263">
        <f t="shared" si="78"/>
        <v>3.35</v>
      </c>
      <c r="GL51" s="263">
        <f t="shared" si="78"/>
        <v>3.88</v>
      </c>
      <c r="GM51" s="263">
        <f t="shared" si="78"/>
        <v>0</v>
      </c>
      <c r="GN51" s="263">
        <f t="shared" si="78"/>
        <v>0</v>
      </c>
      <c r="GO51" s="263">
        <f t="shared" si="78"/>
        <v>0</v>
      </c>
      <c r="GP51" s="263">
        <f t="shared" si="78"/>
        <v>2.0699999999999998</v>
      </c>
      <c r="GQ51" s="263">
        <f t="shared" si="78"/>
        <v>1.1599999999999999</v>
      </c>
      <c r="GR51" s="263">
        <f t="shared" si="78"/>
        <v>1.94</v>
      </c>
      <c r="GS51" s="263">
        <f t="shared" si="78"/>
        <v>2.08</v>
      </c>
      <c r="GT51" s="263">
        <f t="shared" si="78"/>
        <v>0</v>
      </c>
      <c r="GU51" s="263">
        <f t="shared" si="78"/>
        <v>0</v>
      </c>
      <c r="GV51" s="263">
        <f t="shared" ref="GV51:HH51" si="79">+GV15</f>
        <v>0</v>
      </c>
      <c r="GW51" s="263">
        <f t="shared" si="79"/>
        <v>1.05</v>
      </c>
      <c r="GX51" s="263">
        <f t="shared" si="79"/>
        <v>0</v>
      </c>
      <c r="GY51" s="263">
        <f t="shared" si="79"/>
        <v>3.05</v>
      </c>
      <c r="GZ51" s="263">
        <f t="shared" si="79"/>
        <v>2.23</v>
      </c>
      <c r="HA51" s="263">
        <f t="shared" si="79"/>
        <v>1.9</v>
      </c>
      <c r="HB51" s="263">
        <f t="shared" si="79"/>
        <v>1.6</v>
      </c>
      <c r="HC51" s="263">
        <f t="shared" si="79"/>
        <v>2.75</v>
      </c>
      <c r="HD51" s="263">
        <f t="shared" si="79"/>
        <v>1.63</v>
      </c>
      <c r="HE51" s="263">
        <f t="shared" si="79"/>
        <v>1.21</v>
      </c>
      <c r="HF51" s="263">
        <f t="shared" si="79"/>
        <v>1.54</v>
      </c>
      <c r="HG51" s="263">
        <f t="shared" si="79"/>
        <v>2.4900000000000002</v>
      </c>
      <c r="HH51" s="263">
        <f t="shared" si="79"/>
        <v>4.0999999999999996</v>
      </c>
    </row>
    <row r="52" spans="1:216" x14ac:dyDescent="0.2">
      <c r="A52" s="263" t="s">
        <v>227</v>
      </c>
      <c r="B52" s="263">
        <f t="shared" si="46"/>
        <v>4.05</v>
      </c>
      <c r="C52" s="263">
        <f t="shared" ref="C52:T52" si="80">+C35</f>
        <v>8.7100000000000009</v>
      </c>
      <c r="D52" s="263">
        <f t="shared" si="80"/>
        <v>7.97</v>
      </c>
      <c r="E52" s="263">
        <f t="shared" si="80"/>
        <v>8.74</v>
      </c>
      <c r="F52" s="263">
        <f t="shared" si="80"/>
        <v>14.75</v>
      </c>
      <c r="G52" s="263">
        <f t="shared" si="80"/>
        <v>4.5599999999999996</v>
      </c>
      <c r="H52" s="263">
        <f t="shared" si="80"/>
        <v>6.62</v>
      </c>
      <c r="I52" s="263">
        <f t="shared" si="80"/>
        <v>12.37</v>
      </c>
      <c r="J52" s="263">
        <f t="shared" si="80"/>
        <v>3.98</v>
      </c>
      <c r="K52" s="263">
        <f t="shared" si="80"/>
        <v>7.18</v>
      </c>
      <c r="L52" s="263">
        <f t="shared" si="80"/>
        <v>9.4700000000000006</v>
      </c>
      <c r="M52" s="263">
        <f t="shared" si="80"/>
        <v>4.63</v>
      </c>
      <c r="N52" s="263">
        <f t="shared" ref="N52:P52" si="81">+N35</f>
        <v>6.65</v>
      </c>
      <c r="O52" s="263">
        <f t="shared" si="81"/>
        <v>10.91</v>
      </c>
      <c r="P52" s="263">
        <f t="shared" si="81"/>
        <v>3.73</v>
      </c>
      <c r="Q52" s="263">
        <f t="shared" si="80"/>
        <v>7.16</v>
      </c>
      <c r="R52" s="263">
        <f t="shared" si="80"/>
        <v>7.77</v>
      </c>
      <c r="S52" s="263">
        <f t="shared" si="80"/>
        <v>6.58</v>
      </c>
      <c r="T52" s="263">
        <f t="shared" si="80"/>
        <v>13.11</v>
      </c>
      <c r="U52" s="263">
        <f t="shared" ref="U52:Y52" si="82">+U35</f>
        <v>16.559999999999999</v>
      </c>
      <c r="V52" s="263">
        <f t="shared" si="82"/>
        <v>5.85</v>
      </c>
      <c r="W52" s="263">
        <f t="shared" si="82"/>
        <v>9.15</v>
      </c>
      <c r="X52" s="263">
        <f t="shared" si="82"/>
        <v>10.119999999999999</v>
      </c>
      <c r="Y52" s="263">
        <f t="shared" si="82"/>
        <v>4.96</v>
      </c>
      <c r="Z52" s="263">
        <f t="shared" ref="Z52:BE52" si="83">+Z16</f>
        <v>3.82</v>
      </c>
      <c r="AA52" s="263">
        <f t="shared" si="83"/>
        <v>3.92</v>
      </c>
      <c r="AB52" s="263">
        <f t="shared" si="83"/>
        <v>3.38</v>
      </c>
      <c r="AC52" s="263">
        <f t="shared" si="83"/>
        <v>4</v>
      </c>
      <c r="AD52" s="263">
        <f t="shared" si="83"/>
        <v>3.6</v>
      </c>
      <c r="AE52" s="263">
        <f t="shared" si="83"/>
        <v>4.66</v>
      </c>
      <c r="AF52" s="263">
        <f t="shared" si="83"/>
        <v>3.16</v>
      </c>
      <c r="AG52" s="263">
        <f t="shared" si="83"/>
        <v>5.54</v>
      </c>
      <c r="AH52" s="263">
        <f t="shared" si="83"/>
        <v>4.5</v>
      </c>
      <c r="AI52" s="263">
        <f t="shared" si="83"/>
        <v>3.06</v>
      </c>
      <c r="AJ52" s="263">
        <f t="shared" si="83"/>
        <v>3.71</v>
      </c>
      <c r="AK52" s="263">
        <f t="shared" si="83"/>
        <v>4.51</v>
      </c>
      <c r="AL52" s="263">
        <f t="shared" si="83"/>
        <v>6.06</v>
      </c>
      <c r="AM52" s="263">
        <f t="shared" si="83"/>
        <v>3.29</v>
      </c>
      <c r="AN52" s="263">
        <f t="shared" si="83"/>
        <v>2.94</v>
      </c>
      <c r="AO52" s="263">
        <f t="shared" si="83"/>
        <v>2.95</v>
      </c>
      <c r="AP52" s="263">
        <f t="shared" si="83"/>
        <v>2.92</v>
      </c>
      <c r="AQ52" s="263">
        <f t="shared" si="83"/>
        <v>7.27</v>
      </c>
      <c r="AR52" s="263">
        <f t="shared" si="83"/>
        <v>3.09</v>
      </c>
      <c r="AS52" s="263">
        <f t="shared" si="83"/>
        <v>4.57</v>
      </c>
      <c r="AT52" s="263">
        <f t="shared" si="83"/>
        <v>4.0199999999999996</v>
      </c>
      <c r="AU52" s="263">
        <f t="shared" si="83"/>
        <v>2.99</v>
      </c>
      <c r="AV52" s="263">
        <f t="shared" si="83"/>
        <v>3.92</v>
      </c>
      <c r="AW52" s="263">
        <f t="shared" si="83"/>
        <v>6.66</v>
      </c>
      <c r="AX52" s="263">
        <f t="shared" si="83"/>
        <v>5.96</v>
      </c>
      <c r="AY52" s="263">
        <f t="shared" si="83"/>
        <v>7.96</v>
      </c>
      <c r="AZ52" s="263">
        <f t="shared" si="83"/>
        <v>9.15</v>
      </c>
      <c r="BA52" s="263">
        <f t="shared" si="83"/>
        <v>3.1</v>
      </c>
      <c r="BB52" s="263">
        <f t="shared" si="83"/>
        <v>19.45</v>
      </c>
      <c r="BC52" s="263">
        <f t="shared" si="83"/>
        <v>9.99</v>
      </c>
      <c r="BD52" s="263">
        <f t="shared" si="83"/>
        <v>29.01</v>
      </c>
      <c r="BE52" s="263">
        <f t="shared" si="83"/>
        <v>0</v>
      </c>
      <c r="BF52" s="263">
        <f t="shared" ref="BF52:CO52" si="84">+BF16</f>
        <v>0</v>
      </c>
      <c r="BG52" s="263">
        <f t="shared" si="84"/>
        <v>4.58</v>
      </c>
      <c r="BH52" s="263">
        <f t="shared" si="84"/>
        <v>3.4</v>
      </c>
      <c r="BI52" s="263">
        <f t="shared" si="84"/>
        <v>25.19</v>
      </c>
      <c r="BJ52" s="263">
        <f t="shared" si="84"/>
        <v>4.82</v>
      </c>
      <c r="BK52" s="263">
        <f t="shared" si="84"/>
        <v>4.5</v>
      </c>
      <c r="BL52" s="263">
        <f t="shared" si="84"/>
        <v>0</v>
      </c>
      <c r="BM52" s="263">
        <f t="shared" ref="BM52" si="85">+BM16</f>
        <v>0</v>
      </c>
      <c r="BN52" s="263">
        <f t="shared" si="84"/>
        <v>10.52</v>
      </c>
      <c r="BO52" s="263">
        <f t="shared" si="84"/>
        <v>5.35</v>
      </c>
      <c r="BP52" s="263">
        <f t="shared" si="84"/>
        <v>19.48</v>
      </c>
      <c r="BQ52" s="263">
        <f t="shared" si="84"/>
        <v>10.28</v>
      </c>
      <c r="BR52" s="263">
        <f t="shared" si="84"/>
        <v>25.55</v>
      </c>
      <c r="BS52" s="263">
        <f t="shared" si="84"/>
        <v>0</v>
      </c>
      <c r="BT52" s="263">
        <f t="shared" si="84"/>
        <v>0</v>
      </c>
      <c r="BU52" s="263">
        <f t="shared" si="84"/>
        <v>9.7100000000000009</v>
      </c>
      <c r="BV52" s="263">
        <f t="shared" si="84"/>
        <v>5.33</v>
      </c>
      <c r="BW52" s="263">
        <f t="shared" si="84"/>
        <v>16.649999999999999</v>
      </c>
      <c r="BX52" s="263">
        <f t="shared" si="84"/>
        <v>9.58</v>
      </c>
      <c r="BY52" s="263">
        <f t="shared" si="84"/>
        <v>15.88</v>
      </c>
      <c r="BZ52" s="263">
        <f t="shared" si="84"/>
        <v>0</v>
      </c>
      <c r="CA52" s="263">
        <f t="shared" si="84"/>
        <v>0</v>
      </c>
      <c r="CB52" s="263">
        <f t="shared" si="84"/>
        <v>4.6900000000000004</v>
      </c>
      <c r="CC52" s="263">
        <f t="shared" si="84"/>
        <v>3.47</v>
      </c>
      <c r="CD52" s="263">
        <f t="shared" si="84"/>
        <v>10.66</v>
      </c>
      <c r="CE52" s="263">
        <f t="shared" si="84"/>
        <v>4.33</v>
      </c>
      <c r="CF52" s="263">
        <f t="shared" si="84"/>
        <v>0</v>
      </c>
      <c r="CG52" s="263">
        <f t="shared" si="84"/>
        <v>0</v>
      </c>
      <c r="CH52" s="263">
        <f t="shared" si="84"/>
        <v>0</v>
      </c>
      <c r="CI52" s="263">
        <f t="shared" si="84"/>
        <v>5.57</v>
      </c>
      <c r="CJ52" s="263">
        <f t="shared" si="84"/>
        <v>3.4</v>
      </c>
      <c r="CK52" s="263">
        <f t="shared" si="84"/>
        <v>12.58</v>
      </c>
      <c r="CL52" s="263">
        <f t="shared" si="84"/>
        <v>5.47</v>
      </c>
      <c r="CM52" s="263">
        <f t="shared" si="84"/>
        <v>15.14</v>
      </c>
      <c r="CN52" s="263">
        <f t="shared" si="84"/>
        <v>0</v>
      </c>
      <c r="CO52" s="263">
        <f t="shared" si="84"/>
        <v>8.4600000000000009</v>
      </c>
      <c r="CP52" s="263">
        <f t="shared" si="21"/>
        <v>2.16</v>
      </c>
      <c r="CQ52" s="263">
        <f t="shared" ref="CQ52:DC52" si="86">+CQ35</f>
        <v>2.09</v>
      </c>
      <c r="CR52" s="263">
        <f t="shared" si="86"/>
        <v>2.38</v>
      </c>
      <c r="CS52" s="263">
        <f t="shared" si="86"/>
        <v>2.98</v>
      </c>
      <c r="CT52" s="263">
        <f t="shared" si="86"/>
        <v>1.85</v>
      </c>
      <c r="CU52" s="263">
        <f t="shared" si="86"/>
        <v>2.21</v>
      </c>
      <c r="CV52" s="263">
        <f t="shared" si="86"/>
        <v>1.7</v>
      </c>
      <c r="CW52" s="263">
        <f t="shared" si="86"/>
        <v>1.79</v>
      </c>
      <c r="CX52" s="263">
        <f t="shared" si="86"/>
        <v>0</v>
      </c>
      <c r="CY52" s="263">
        <f t="shared" si="86"/>
        <v>0</v>
      </c>
      <c r="CZ52" s="263">
        <f t="shared" si="86"/>
        <v>0</v>
      </c>
      <c r="DA52" s="263">
        <f t="shared" si="86"/>
        <v>1.77</v>
      </c>
      <c r="DB52" s="263">
        <f t="shared" si="86"/>
        <v>1.53</v>
      </c>
      <c r="DC52" s="263">
        <f t="shared" si="86"/>
        <v>4.9000000000000004</v>
      </c>
      <c r="DD52" s="263">
        <f t="shared" ref="DD52:EI52" si="87">+DD16</f>
        <v>1.42</v>
      </c>
      <c r="DE52" s="263">
        <f t="shared" si="87"/>
        <v>1.31</v>
      </c>
      <c r="DF52" s="263">
        <f t="shared" si="87"/>
        <v>1.3</v>
      </c>
      <c r="DG52" s="263">
        <f t="shared" si="87"/>
        <v>1.54</v>
      </c>
      <c r="DH52" s="263">
        <f t="shared" si="87"/>
        <v>2.81</v>
      </c>
      <c r="DI52" s="263">
        <f t="shared" si="87"/>
        <v>2.2799999999999998</v>
      </c>
      <c r="DJ52" s="263">
        <f t="shared" si="87"/>
        <v>1.85</v>
      </c>
      <c r="DK52" s="263">
        <f t="shared" si="87"/>
        <v>2.2999999999999998</v>
      </c>
      <c r="DL52" s="263">
        <f t="shared" si="87"/>
        <v>2.39</v>
      </c>
      <c r="DM52" s="263">
        <f t="shared" si="87"/>
        <v>2.37</v>
      </c>
      <c r="DN52" s="263">
        <f t="shared" si="87"/>
        <v>2.82</v>
      </c>
      <c r="DO52" s="263">
        <f t="shared" si="87"/>
        <v>2.5299999999999998</v>
      </c>
      <c r="DP52" s="263">
        <f t="shared" si="87"/>
        <v>2.48</v>
      </c>
      <c r="DQ52" s="263">
        <f t="shared" si="87"/>
        <v>1.85</v>
      </c>
      <c r="DR52" s="263">
        <f t="shared" si="87"/>
        <v>1.5</v>
      </c>
      <c r="DS52" s="263">
        <f t="shared" si="87"/>
        <v>2.9</v>
      </c>
      <c r="DT52" s="263">
        <f t="shared" si="87"/>
        <v>3.36</v>
      </c>
      <c r="DU52" s="263">
        <f t="shared" si="87"/>
        <v>4.47</v>
      </c>
      <c r="DV52" s="263">
        <f t="shared" si="87"/>
        <v>2.4300000000000002</v>
      </c>
      <c r="DW52" s="263">
        <f t="shared" si="87"/>
        <v>3.12</v>
      </c>
      <c r="DX52" s="263">
        <f t="shared" si="87"/>
        <v>2.57</v>
      </c>
      <c r="DY52" s="263">
        <f t="shared" si="87"/>
        <v>2.2999999999999998</v>
      </c>
      <c r="DZ52" s="263">
        <f t="shared" si="87"/>
        <v>1.89</v>
      </c>
      <c r="EA52" s="263">
        <f t="shared" si="87"/>
        <v>0</v>
      </c>
      <c r="EB52" s="263">
        <f t="shared" si="87"/>
        <v>2.7</v>
      </c>
      <c r="EC52" s="263">
        <f t="shared" si="87"/>
        <v>3.47</v>
      </c>
      <c r="ED52" s="263">
        <f t="shared" si="87"/>
        <v>4.2300000000000004</v>
      </c>
      <c r="EE52" s="263">
        <f t="shared" si="87"/>
        <v>2.38</v>
      </c>
      <c r="EF52" s="263">
        <f t="shared" si="87"/>
        <v>2.93</v>
      </c>
      <c r="EG52" s="263">
        <f t="shared" si="87"/>
        <v>2.56</v>
      </c>
      <c r="EH52" s="263">
        <f t="shared" si="87"/>
        <v>2.4700000000000002</v>
      </c>
      <c r="EI52" s="263">
        <f t="shared" si="87"/>
        <v>1.82</v>
      </c>
      <c r="EJ52" s="263">
        <f t="shared" ref="EJ52:FO52" si="88">+EJ16</f>
        <v>1.5</v>
      </c>
      <c r="EK52" s="263">
        <f t="shared" si="88"/>
        <v>2.82</v>
      </c>
      <c r="EL52" s="263">
        <f t="shared" si="88"/>
        <v>3.41</v>
      </c>
      <c r="EM52" s="263">
        <f t="shared" si="88"/>
        <v>4.34</v>
      </c>
      <c r="EN52" s="263">
        <f t="shared" si="88"/>
        <v>2.57</v>
      </c>
      <c r="EO52" s="263">
        <f t="shared" si="88"/>
        <v>3.15</v>
      </c>
      <c r="EP52" s="263">
        <f t="shared" si="88"/>
        <v>2.44</v>
      </c>
      <c r="EQ52" s="263">
        <f t="shared" si="88"/>
        <v>2.02</v>
      </c>
      <c r="ER52" s="263">
        <f t="shared" si="88"/>
        <v>2.41</v>
      </c>
      <c r="ES52" s="263">
        <f t="shared" si="88"/>
        <v>0</v>
      </c>
      <c r="ET52" s="263">
        <f t="shared" si="88"/>
        <v>2.95</v>
      </c>
      <c r="EU52" s="263">
        <f t="shared" si="88"/>
        <v>3.56</v>
      </c>
      <c r="EV52" s="263">
        <f t="shared" si="88"/>
        <v>4.9800000000000004</v>
      </c>
      <c r="EW52" s="263">
        <f t="shared" si="88"/>
        <v>2.2200000000000002</v>
      </c>
      <c r="EX52" s="263">
        <f t="shared" si="88"/>
        <v>2.88</v>
      </c>
      <c r="EY52" s="263">
        <f t="shared" si="88"/>
        <v>2.4900000000000002</v>
      </c>
      <c r="EZ52" s="263">
        <f t="shared" si="88"/>
        <v>1.98</v>
      </c>
      <c r="FA52" s="263">
        <f t="shared" si="88"/>
        <v>1.72</v>
      </c>
      <c r="FB52" s="263">
        <f t="shared" si="88"/>
        <v>1.96</v>
      </c>
      <c r="FC52" s="263">
        <f t="shared" si="88"/>
        <v>2.2999999999999998</v>
      </c>
      <c r="FD52" s="263">
        <f t="shared" si="88"/>
        <v>3.01</v>
      </c>
      <c r="FE52" s="263">
        <f t="shared" si="88"/>
        <v>3.68</v>
      </c>
      <c r="FF52" s="263">
        <f t="shared" si="88"/>
        <v>2.1800000000000002</v>
      </c>
      <c r="FG52" s="263">
        <f t="shared" si="88"/>
        <v>2.5299999999999998</v>
      </c>
      <c r="FH52" s="263">
        <f t="shared" si="88"/>
        <v>1.94</v>
      </c>
      <c r="FI52" s="263">
        <f t="shared" si="88"/>
        <v>1.78</v>
      </c>
      <c r="FJ52" s="263">
        <f t="shared" si="88"/>
        <v>2.4300000000000002</v>
      </c>
      <c r="FK52" s="263">
        <f t="shared" si="88"/>
        <v>1.34</v>
      </c>
      <c r="FL52" s="263">
        <f t="shared" si="88"/>
        <v>1.32</v>
      </c>
      <c r="FM52" s="263">
        <f t="shared" si="88"/>
        <v>3.62</v>
      </c>
      <c r="FN52" s="263">
        <f t="shared" si="88"/>
        <v>3.05</v>
      </c>
      <c r="FO52" s="263">
        <f t="shared" si="88"/>
        <v>2.41</v>
      </c>
      <c r="FP52" s="263">
        <f t="shared" ref="FP52:GU52" si="89">+FP16</f>
        <v>2.4300000000000002</v>
      </c>
      <c r="FQ52" s="263">
        <f t="shared" si="89"/>
        <v>3.06</v>
      </c>
      <c r="FR52" s="263">
        <f t="shared" si="89"/>
        <v>2.0499999999999998</v>
      </c>
      <c r="FS52" s="263">
        <f t="shared" si="89"/>
        <v>2.31</v>
      </c>
      <c r="FT52" s="263">
        <f t="shared" si="89"/>
        <v>0</v>
      </c>
      <c r="FU52" s="263">
        <f t="shared" si="89"/>
        <v>1.71</v>
      </c>
      <c r="FV52" s="263">
        <f t="shared" si="89"/>
        <v>2.16</v>
      </c>
      <c r="FW52" s="263">
        <f t="shared" si="89"/>
        <v>2.0299999999999998</v>
      </c>
      <c r="FX52" s="263">
        <f t="shared" si="89"/>
        <v>2.09</v>
      </c>
      <c r="FY52" s="263">
        <f t="shared" si="89"/>
        <v>2.5099999999999998</v>
      </c>
      <c r="FZ52" s="263">
        <f t="shared" si="89"/>
        <v>2.3199999999999998</v>
      </c>
      <c r="GA52" s="263">
        <f t="shared" si="89"/>
        <v>2</v>
      </c>
      <c r="GB52" s="263">
        <f t="shared" si="89"/>
        <v>1.83</v>
      </c>
      <c r="GC52" s="263">
        <f t="shared" si="89"/>
        <v>0</v>
      </c>
      <c r="GD52" s="263">
        <f t="shared" si="89"/>
        <v>2.04</v>
      </c>
      <c r="GE52" s="263">
        <f t="shared" si="89"/>
        <v>2.98</v>
      </c>
      <c r="GF52" s="263">
        <f t="shared" si="89"/>
        <v>5.83</v>
      </c>
      <c r="GG52" s="263">
        <f t="shared" si="89"/>
        <v>1.49</v>
      </c>
      <c r="GH52" s="263">
        <f t="shared" si="89"/>
        <v>1.74</v>
      </c>
      <c r="GI52" s="263">
        <f t="shared" si="89"/>
        <v>1.04</v>
      </c>
      <c r="GJ52" s="263">
        <f t="shared" si="89"/>
        <v>1.46</v>
      </c>
      <c r="GK52" s="263">
        <f t="shared" si="89"/>
        <v>1.59</v>
      </c>
      <c r="GL52" s="263">
        <f t="shared" si="89"/>
        <v>1.41</v>
      </c>
      <c r="GM52" s="263">
        <f t="shared" si="89"/>
        <v>0</v>
      </c>
      <c r="GN52" s="263">
        <f t="shared" si="89"/>
        <v>0</v>
      </c>
      <c r="GO52" s="263">
        <f t="shared" si="89"/>
        <v>0</v>
      </c>
      <c r="GP52" s="263">
        <f t="shared" si="89"/>
        <v>2.72</v>
      </c>
      <c r="GQ52" s="263">
        <f t="shared" si="89"/>
        <v>1.56</v>
      </c>
      <c r="GR52" s="263">
        <f t="shared" si="89"/>
        <v>3.11</v>
      </c>
      <c r="GS52" s="263">
        <f t="shared" si="89"/>
        <v>1.93</v>
      </c>
      <c r="GT52" s="263">
        <f t="shared" si="89"/>
        <v>0</v>
      </c>
      <c r="GU52" s="263">
        <f t="shared" si="89"/>
        <v>0</v>
      </c>
      <c r="GV52" s="263">
        <f t="shared" ref="GV52:HH52" si="90">+GV16</f>
        <v>0</v>
      </c>
      <c r="GW52" s="263">
        <f t="shared" si="90"/>
        <v>2</v>
      </c>
      <c r="GX52" s="263">
        <f t="shared" si="90"/>
        <v>0</v>
      </c>
      <c r="GY52" s="263">
        <f t="shared" si="90"/>
        <v>2.4</v>
      </c>
      <c r="GZ52" s="263">
        <f t="shared" si="90"/>
        <v>2.68</v>
      </c>
      <c r="HA52" s="263">
        <f t="shared" si="90"/>
        <v>2.83</v>
      </c>
      <c r="HB52" s="263">
        <f t="shared" si="90"/>
        <v>2.0699999999999998</v>
      </c>
      <c r="HC52" s="263">
        <f t="shared" si="90"/>
        <v>1.94</v>
      </c>
      <c r="HD52" s="263">
        <f t="shared" si="90"/>
        <v>2.31</v>
      </c>
      <c r="HE52" s="263">
        <f t="shared" si="90"/>
        <v>3.13</v>
      </c>
      <c r="HF52" s="263">
        <f t="shared" si="90"/>
        <v>3.13</v>
      </c>
      <c r="HG52" s="263">
        <f t="shared" si="90"/>
        <v>3.68</v>
      </c>
      <c r="HH52" s="263">
        <f t="shared" si="90"/>
        <v>8.16</v>
      </c>
    </row>
    <row r="53" spans="1:216" x14ac:dyDescent="0.2">
      <c r="A53" s="263" t="s">
        <v>228</v>
      </c>
      <c r="B53" s="263">
        <f t="shared" si="46"/>
        <v>1.91</v>
      </c>
      <c r="C53" s="263">
        <f t="shared" ref="C53:T53" si="91">+C36</f>
        <v>1.91</v>
      </c>
      <c r="D53" s="263">
        <f t="shared" si="91"/>
        <v>1.92</v>
      </c>
      <c r="E53" s="263">
        <f t="shared" si="91"/>
        <v>1.89</v>
      </c>
      <c r="F53" s="263">
        <f t="shared" si="91"/>
        <v>1.54</v>
      </c>
      <c r="G53" s="263">
        <f t="shared" si="91"/>
        <v>2.13</v>
      </c>
      <c r="H53" s="263">
        <f t="shared" si="91"/>
        <v>2.0299999999999998</v>
      </c>
      <c r="I53" s="263">
        <f t="shared" si="91"/>
        <v>1.67</v>
      </c>
      <c r="J53" s="263">
        <f t="shared" si="91"/>
        <v>2.19</v>
      </c>
      <c r="K53" s="263">
        <f t="shared" si="91"/>
        <v>1.71</v>
      </c>
      <c r="L53" s="263">
        <f t="shared" si="91"/>
        <v>1.31</v>
      </c>
      <c r="M53" s="263">
        <f t="shared" si="91"/>
        <v>2.16</v>
      </c>
      <c r="N53" s="263">
        <f t="shared" ref="N53:P53" si="92">+N36</f>
        <v>1.97</v>
      </c>
      <c r="O53" s="263">
        <f t="shared" si="92"/>
        <v>2.21</v>
      </c>
      <c r="P53" s="263">
        <f t="shared" si="92"/>
        <v>1.81</v>
      </c>
      <c r="Q53" s="263">
        <f t="shared" si="91"/>
        <v>1.68</v>
      </c>
      <c r="R53" s="263">
        <f t="shared" si="91"/>
        <v>1.4</v>
      </c>
      <c r="S53" s="263">
        <f t="shared" si="91"/>
        <v>1.84</v>
      </c>
      <c r="T53" s="263">
        <f t="shared" si="91"/>
        <v>1.86</v>
      </c>
      <c r="U53" s="263">
        <f t="shared" ref="U53:Y53" si="93">+U36</f>
        <v>1.89</v>
      </c>
      <c r="V53" s="263">
        <f t="shared" si="93"/>
        <v>1.79</v>
      </c>
      <c r="W53" s="263">
        <f t="shared" si="93"/>
        <v>2.25</v>
      </c>
      <c r="X53" s="263">
        <f t="shared" si="93"/>
        <v>2.33</v>
      </c>
      <c r="Y53" s="263">
        <f t="shared" si="93"/>
        <v>1.93</v>
      </c>
      <c r="Z53" s="263">
        <f t="shared" ref="Z53:BE53" si="94">+Z17</f>
        <v>2.41</v>
      </c>
      <c r="AA53" s="263">
        <f t="shared" si="94"/>
        <v>2.46</v>
      </c>
      <c r="AB53" s="263">
        <f t="shared" si="94"/>
        <v>2.04</v>
      </c>
      <c r="AC53" s="263">
        <f t="shared" si="94"/>
        <v>2.2599999999999998</v>
      </c>
      <c r="AD53" s="263">
        <f t="shared" si="94"/>
        <v>2.94</v>
      </c>
      <c r="AE53" s="263">
        <f t="shared" si="94"/>
        <v>2.78</v>
      </c>
      <c r="AF53" s="263">
        <f t="shared" si="94"/>
        <v>3.26</v>
      </c>
      <c r="AG53" s="263">
        <f t="shared" si="94"/>
        <v>2.3199999999999998</v>
      </c>
      <c r="AH53" s="263">
        <f t="shared" si="94"/>
        <v>2.2799999999999998</v>
      </c>
      <c r="AI53" s="263">
        <f t="shared" si="94"/>
        <v>2.17</v>
      </c>
      <c r="AJ53" s="263">
        <f t="shared" si="94"/>
        <v>2.38</v>
      </c>
      <c r="AK53" s="263">
        <f t="shared" si="94"/>
        <v>2.77</v>
      </c>
      <c r="AL53" s="263">
        <f t="shared" si="94"/>
        <v>3.18</v>
      </c>
      <c r="AM53" s="263">
        <f t="shared" si="94"/>
        <v>2.12</v>
      </c>
      <c r="AN53" s="263">
        <f t="shared" si="94"/>
        <v>2.41</v>
      </c>
      <c r="AO53" s="263">
        <f t="shared" si="94"/>
        <v>1.66</v>
      </c>
      <c r="AP53" s="263">
        <f t="shared" si="94"/>
        <v>2.13</v>
      </c>
      <c r="AQ53" s="263">
        <f t="shared" si="94"/>
        <v>3.53</v>
      </c>
      <c r="AR53" s="263">
        <f t="shared" si="94"/>
        <v>2.68</v>
      </c>
      <c r="AS53" s="263">
        <f t="shared" si="94"/>
        <v>1.95</v>
      </c>
      <c r="AT53" s="263">
        <f t="shared" si="94"/>
        <v>2.17</v>
      </c>
      <c r="AU53" s="263">
        <f t="shared" si="94"/>
        <v>2</v>
      </c>
      <c r="AV53" s="263">
        <f t="shared" si="94"/>
        <v>2.4</v>
      </c>
      <c r="AW53" s="263">
        <f t="shared" si="94"/>
        <v>3.74</v>
      </c>
      <c r="AX53" s="263">
        <f t="shared" si="94"/>
        <v>2.67</v>
      </c>
      <c r="AY53" s="263">
        <f t="shared" si="94"/>
        <v>1.66</v>
      </c>
      <c r="AZ53" s="263">
        <f t="shared" si="94"/>
        <v>1.81</v>
      </c>
      <c r="BA53" s="263">
        <f t="shared" si="94"/>
        <v>1.36</v>
      </c>
      <c r="BB53" s="263">
        <f t="shared" si="94"/>
        <v>1.44</v>
      </c>
      <c r="BC53" s="263">
        <f t="shared" si="94"/>
        <v>1.9</v>
      </c>
      <c r="BD53" s="263">
        <f t="shared" si="94"/>
        <v>2.78</v>
      </c>
      <c r="BE53" s="263">
        <f t="shared" si="94"/>
        <v>0</v>
      </c>
      <c r="BF53" s="263">
        <f t="shared" ref="BF53:CO53" si="95">+BF17</f>
        <v>0</v>
      </c>
      <c r="BG53" s="263">
        <f t="shared" si="95"/>
        <v>1.34</v>
      </c>
      <c r="BH53" s="263">
        <f t="shared" si="95"/>
        <v>1.53</v>
      </c>
      <c r="BI53" s="263">
        <f t="shared" si="95"/>
        <v>1.76</v>
      </c>
      <c r="BJ53" s="263">
        <f t="shared" si="95"/>
        <v>1.22</v>
      </c>
      <c r="BK53" s="263">
        <f t="shared" si="95"/>
        <v>1</v>
      </c>
      <c r="BL53" s="263">
        <f t="shared" si="95"/>
        <v>0</v>
      </c>
      <c r="BM53" s="263">
        <f t="shared" ref="BM53" si="96">+BM17</f>
        <v>0</v>
      </c>
      <c r="BN53" s="263">
        <f t="shared" si="95"/>
        <v>1.79</v>
      </c>
      <c r="BO53" s="263">
        <f t="shared" si="95"/>
        <v>2.0099999999999998</v>
      </c>
      <c r="BP53" s="263">
        <f t="shared" si="95"/>
        <v>1.85</v>
      </c>
      <c r="BQ53" s="263">
        <f t="shared" si="95"/>
        <v>1.78</v>
      </c>
      <c r="BR53" s="263">
        <f t="shared" si="95"/>
        <v>2.48</v>
      </c>
      <c r="BS53" s="263">
        <f t="shared" si="95"/>
        <v>0</v>
      </c>
      <c r="BT53" s="263">
        <f t="shared" si="95"/>
        <v>0</v>
      </c>
      <c r="BU53" s="263">
        <f t="shared" si="95"/>
        <v>1.85</v>
      </c>
      <c r="BV53" s="263">
        <f t="shared" si="95"/>
        <v>2.12</v>
      </c>
      <c r="BW53" s="263">
        <f t="shared" si="95"/>
        <v>1.59</v>
      </c>
      <c r="BX53" s="263">
        <f t="shared" si="95"/>
        <v>1.85</v>
      </c>
      <c r="BY53" s="263">
        <f t="shared" si="95"/>
        <v>1.74</v>
      </c>
      <c r="BZ53" s="263">
        <f t="shared" si="95"/>
        <v>0</v>
      </c>
      <c r="CA53" s="263">
        <f t="shared" si="95"/>
        <v>0</v>
      </c>
      <c r="CB53" s="263">
        <f t="shared" si="95"/>
        <v>1.48</v>
      </c>
      <c r="CC53" s="263">
        <f t="shared" si="95"/>
        <v>1.97</v>
      </c>
      <c r="CD53" s="263">
        <f t="shared" si="95"/>
        <v>1.21</v>
      </c>
      <c r="CE53" s="263">
        <f t="shared" si="95"/>
        <v>1.2</v>
      </c>
      <c r="CF53" s="263">
        <f t="shared" si="95"/>
        <v>0</v>
      </c>
      <c r="CG53" s="263">
        <f t="shared" si="95"/>
        <v>0</v>
      </c>
      <c r="CH53" s="263">
        <f t="shared" si="95"/>
        <v>0</v>
      </c>
      <c r="CI53" s="263">
        <f t="shared" si="95"/>
        <v>1.48</v>
      </c>
      <c r="CJ53" s="263">
        <f t="shared" si="95"/>
        <v>1.54</v>
      </c>
      <c r="CK53" s="263">
        <f t="shared" si="95"/>
        <v>1.4</v>
      </c>
      <c r="CL53" s="263">
        <f t="shared" si="95"/>
        <v>1.48</v>
      </c>
      <c r="CM53" s="263">
        <f t="shared" si="95"/>
        <v>1.41</v>
      </c>
      <c r="CN53" s="263">
        <f t="shared" si="95"/>
        <v>0</v>
      </c>
      <c r="CO53" s="263">
        <f t="shared" si="95"/>
        <v>1.4</v>
      </c>
      <c r="CP53" s="263">
        <f t="shared" si="21"/>
        <v>1.32</v>
      </c>
      <c r="CQ53" s="263">
        <f t="shared" ref="CQ53:DC53" si="97">+CQ36</f>
        <v>1.19</v>
      </c>
      <c r="CR53" s="263">
        <f t="shared" si="97"/>
        <v>1.1100000000000001</v>
      </c>
      <c r="CS53" s="263">
        <f t="shared" si="97"/>
        <v>1.29</v>
      </c>
      <c r="CT53" s="263">
        <f t="shared" si="97"/>
        <v>1.48</v>
      </c>
      <c r="CU53" s="263">
        <f t="shared" si="97"/>
        <v>1.53</v>
      </c>
      <c r="CV53" s="263">
        <f t="shared" si="97"/>
        <v>1.49</v>
      </c>
      <c r="CW53" s="263">
        <f t="shared" si="97"/>
        <v>1.9</v>
      </c>
      <c r="CX53" s="263">
        <f t="shared" si="97"/>
        <v>0</v>
      </c>
      <c r="CY53" s="263">
        <f t="shared" si="97"/>
        <v>0</v>
      </c>
      <c r="CZ53" s="263">
        <f t="shared" si="97"/>
        <v>0</v>
      </c>
      <c r="DA53" s="263">
        <f t="shared" si="97"/>
        <v>2.81</v>
      </c>
      <c r="DB53" s="263">
        <f t="shared" si="97"/>
        <v>1.52</v>
      </c>
      <c r="DC53" s="263">
        <f t="shared" si="97"/>
        <v>4.18</v>
      </c>
      <c r="DD53" s="263">
        <f t="shared" ref="DD53:EI53" si="98">+DD17</f>
        <v>1.51</v>
      </c>
      <c r="DE53" s="263">
        <f t="shared" si="98"/>
        <v>1.36</v>
      </c>
      <c r="DF53" s="263">
        <f t="shared" si="98"/>
        <v>1.3</v>
      </c>
      <c r="DG53" s="263">
        <f t="shared" si="98"/>
        <v>1.73</v>
      </c>
      <c r="DH53" s="263">
        <f t="shared" si="98"/>
        <v>2.86</v>
      </c>
      <c r="DI53" s="263">
        <f t="shared" si="98"/>
        <v>2.08</v>
      </c>
      <c r="DJ53" s="263">
        <f t="shared" si="98"/>
        <v>2.8</v>
      </c>
      <c r="DK53" s="263">
        <f t="shared" si="98"/>
        <v>1.61</v>
      </c>
      <c r="DL53" s="263">
        <f t="shared" si="98"/>
        <v>1.65</v>
      </c>
      <c r="DM53" s="263">
        <f t="shared" si="98"/>
        <v>1.64</v>
      </c>
      <c r="DN53" s="263">
        <f t="shared" si="98"/>
        <v>1.61</v>
      </c>
      <c r="DO53" s="263">
        <f t="shared" si="98"/>
        <v>1.39</v>
      </c>
      <c r="DP53" s="263">
        <f t="shared" si="98"/>
        <v>1.73</v>
      </c>
      <c r="DQ53" s="263">
        <f t="shared" si="98"/>
        <v>1.68</v>
      </c>
      <c r="DR53" s="263">
        <f t="shared" si="98"/>
        <v>1</v>
      </c>
      <c r="DS53" s="263">
        <f t="shared" si="98"/>
        <v>1.66</v>
      </c>
      <c r="DT53" s="263">
        <f t="shared" si="98"/>
        <v>1.74</v>
      </c>
      <c r="DU53" s="263">
        <f t="shared" si="98"/>
        <v>1.65</v>
      </c>
      <c r="DV53" s="263">
        <f t="shared" si="98"/>
        <v>1.66</v>
      </c>
      <c r="DW53" s="263">
        <f t="shared" si="98"/>
        <v>1.75</v>
      </c>
      <c r="DX53" s="263">
        <f t="shared" si="98"/>
        <v>1.38</v>
      </c>
      <c r="DY53" s="263">
        <f t="shared" si="98"/>
        <v>1.74</v>
      </c>
      <c r="DZ53" s="263">
        <f t="shared" si="98"/>
        <v>1.68</v>
      </c>
      <c r="EA53" s="263">
        <f t="shared" si="98"/>
        <v>0</v>
      </c>
      <c r="EB53" s="263">
        <f t="shared" si="98"/>
        <v>1.61</v>
      </c>
      <c r="EC53" s="263">
        <f t="shared" si="98"/>
        <v>1.78</v>
      </c>
      <c r="ED53" s="263">
        <f t="shared" si="98"/>
        <v>1.65</v>
      </c>
      <c r="EE53" s="263">
        <f t="shared" si="98"/>
        <v>1.64</v>
      </c>
      <c r="EF53" s="263">
        <f t="shared" si="98"/>
        <v>1.65</v>
      </c>
      <c r="EG53" s="263">
        <f t="shared" si="98"/>
        <v>1.4</v>
      </c>
      <c r="EH53" s="263">
        <f t="shared" si="98"/>
        <v>1.76</v>
      </c>
      <c r="EI53" s="263">
        <f t="shared" si="98"/>
        <v>1.65</v>
      </c>
      <c r="EJ53" s="263">
        <f t="shared" ref="EJ53:FO53" si="99">+EJ17</f>
        <v>1</v>
      </c>
      <c r="EK53" s="263">
        <f t="shared" si="99"/>
        <v>1.63</v>
      </c>
      <c r="EL53" s="263">
        <f t="shared" si="99"/>
        <v>1.75</v>
      </c>
      <c r="EM53" s="263">
        <f t="shared" si="99"/>
        <v>1.63</v>
      </c>
      <c r="EN53" s="263">
        <f t="shared" si="99"/>
        <v>1.86</v>
      </c>
      <c r="EO53" s="263">
        <f t="shared" si="99"/>
        <v>1.92</v>
      </c>
      <c r="EP53" s="263">
        <f t="shared" si="99"/>
        <v>1.26</v>
      </c>
      <c r="EQ53" s="263">
        <f t="shared" si="99"/>
        <v>1.57</v>
      </c>
      <c r="ER53" s="263">
        <f t="shared" si="99"/>
        <v>2.0099999999999998</v>
      </c>
      <c r="ES53" s="263">
        <f t="shared" si="99"/>
        <v>0</v>
      </c>
      <c r="ET53" s="263">
        <f t="shared" si="99"/>
        <v>1.88</v>
      </c>
      <c r="EU53" s="263">
        <f t="shared" si="99"/>
        <v>1.85</v>
      </c>
      <c r="EV53" s="263">
        <f t="shared" si="99"/>
        <v>1.89</v>
      </c>
      <c r="EW53" s="263">
        <f t="shared" si="99"/>
        <v>1.63</v>
      </c>
      <c r="EX53" s="263">
        <f t="shared" si="99"/>
        <v>1.68</v>
      </c>
      <c r="EY53" s="263">
        <f t="shared" si="99"/>
        <v>1.32</v>
      </c>
      <c r="EZ53" s="263">
        <f t="shared" si="99"/>
        <v>1.55</v>
      </c>
      <c r="FA53" s="263">
        <f t="shared" si="99"/>
        <v>1.68</v>
      </c>
      <c r="FB53" s="263">
        <f t="shared" si="99"/>
        <v>1.57</v>
      </c>
      <c r="FC53" s="263">
        <f t="shared" si="99"/>
        <v>1.4</v>
      </c>
      <c r="FD53" s="263">
        <f t="shared" si="99"/>
        <v>1.64</v>
      </c>
      <c r="FE53" s="263">
        <f t="shared" si="99"/>
        <v>1.55</v>
      </c>
      <c r="FF53" s="263">
        <f t="shared" si="99"/>
        <v>1.83</v>
      </c>
      <c r="FG53" s="263">
        <f t="shared" si="99"/>
        <v>1.53</v>
      </c>
      <c r="FH53" s="263">
        <f t="shared" si="99"/>
        <v>1.18</v>
      </c>
      <c r="FI53" s="263">
        <f t="shared" si="99"/>
        <v>1.49</v>
      </c>
      <c r="FJ53" s="263">
        <f t="shared" si="99"/>
        <v>1.64</v>
      </c>
      <c r="FK53" s="263">
        <f t="shared" si="99"/>
        <v>1.42</v>
      </c>
      <c r="FL53" s="263">
        <f t="shared" si="99"/>
        <v>1.26</v>
      </c>
      <c r="FM53" s="263">
        <f t="shared" si="99"/>
        <v>1.94</v>
      </c>
      <c r="FN53" s="263">
        <f t="shared" si="99"/>
        <v>1.4</v>
      </c>
      <c r="FO53" s="263">
        <f t="shared" si="99"/>
        <v>1.57</v>
      </c>
      <c r="FP53" s="263">
        <f t="shared" ref="FP53:GU53" si="100">+FP17</f>
        <v>1.47</v>
      </c>
      <c r="FQ53" s="263">
        <f t="shared" si="100"/>
        <v>1.51</v>
      </c>
      <c r="FR53" s="263">
        <f t="shared" si="100"/>
        <v>1.6</v>
      </c>
      <c r="FS53" s="263">
        <f t="shared" si="100"/>
        <v>2.0299999999999998</v>
      </c>
      <c r="FT53" s="263">
        <f t="shared" si="100"/>
        <v>0</v>
      </c>
      <c r="FU53" s="263">
        <f t="shared" si="100"/>
        <v>1</v>
      </c>
      <c r="FV53" s="263">
        <f t="shared" si="100"/>
        <v>1.29</v>
      </c>
      <c r="FW53" s="263">
        <f t="shared" si="100"/>
        <v>1.2</v>
      </c>
      <c r="FX53" s="263">
        <f t="shared" si="100"/>
        <v>1.43</v>
      </c>
      <c r="FY53" s="263">
        <f t="shared" si="100"/>
        <v>1.42</v>
      </c>
      <c r="FZ53" s="263">
        <f t="shared" si="100"/>
        <v>1.34</v>
      </c>
      <c r="GA53" s="263">
        <f t="shared" si="100"/>
        <v>1.4</v>
      </c>
      <c r="GB53" s="263">
        <f t="shared" si="100"/>
        <v>1.46</v>
      </c>
      <c r="GC53" s="263">
        <f t="shared" si="100"/>
        <v>0</v>
      </c>
      <c r="GD53" s="263">
        <f t="shared" si="100"/>
        <v>1.25</v>
      </c>
      <c r="GE53" s="263">
        <f t="shared" si="100"/>
        <v>1.57</v>
      </c>
      <c r="GF53" s="263">
        <f t="shared" si="100"/>
        <v>2.0499999999999998</v>
      </c>
      <c r="GG53" s="263">
        <f t="shared" si="100"/>
        <v>1.41</v>
      </c>
      <c r="GH53" s="263">
        <f t="shared" si="100"/>
        <v>1.06</v>
      </c>
      <c r="GI53" s="263">
        <f t="shared" si="100"/>
        <v>1.18</v>
      </c>
      <c r="GJ53" s="263">
        <f t="shared" si="100"/>
        <v>1.2</v>
      </c>
      <c r="GK53" s="263">
        <f t="shared" si="100"/>
        <v>1.64</v>
      </c>
      <c r="GL53" s="263">
        <f t="shared" si="100"/>
        <v>1.27</v>
      </c>
      <c r="GM53" s="263">
        <f t="shared" si="100"/>
        <v>0</v>
      </c>
      <c r="GN53" s="263">
        <f t="shared" si="100"/>
        <v>0</v>
      </c>
      <c r="GO53" s="263">
        <f t="shared" si="100"/>
        <v>0</v>
      </c>
      <c r="GP53" s="263">
        <f t="shared" si="100"/>
        <v>1.85</v>
      </c>
      <c r="GQ53" s="263">
        <f t="shared" si="100"/>
        <v>1.08</v>
      </c>
      <c r="GR53" s="263">
        <f t="shared" si="100"/>
        <v>1.42</v>
      </c>
      <c r="GS53" s="263">
        <f t="shared" si="100"/>
        <v>3</v>
      </c>
      <c r="GT53" s="263">
        <f t="shared" si="100"/>
        <v>0</v>
      </c>
      <c r="GU53" s="263">
        <f t="shared" si="100"/>
        <v>0</v>
      </c>
      <c r="GV53" s="263">
        <f t="shared" ref="GV53:HH53" si="101">+GV17</f>
        <v>0</v>
      </c>
      <c r="GW53" s="263">
        <f t="shared" si="101"/>
        <v>1</v>
      </c>
      <c r="GX53" s="263">
        <f t="shared" si="101"/>
        <v>0</v>
      </c>
      <c r="GY53" s="263">
        <f t="shared" si="101"/>
        <v>1.44</v>
      </c>
      <c r="GZ53" s="263">
        <f t="shared" si="101"/>
        <v>1.54</v>
      </c>
      <c r="HA53" s="263">
        <f t="shared" si="101"/>
        <v>1.47</v>
      </c>
      <c r="HB53" s="263">
        <f t="shared" si="101"/>
        <v>1.5</v>
      </c>
      <c r="HC53" s="263">
        <f t="shared" si="101"/>
        <v>1.35</v>
      </c>
      <c r="HD53" s="263">
        <f t="shared" si="101"/>
        <v>1.54</v>
      </c>
      <c r="HE53" s="263">
        <f t="shared" si="101"/>
        <v>1.51</v>
      </c>
      <c r="HF53" s="263">
        <f t="shared" si="101"/>
        <v>1.51</v>
      </c>
      <c r="HG53" s="263">
        <f t="shared" si="101"/>
        <v>1.57</v>
      </c>
      <c r="HH53" s="263">
        <f t="shared" si="101"/>
        <v>1.84</v>
      </c>
    </row>
    <row r="54" spans="1:216" x14ac:dyDescent="0.2">
      <c r="A54" s="263" t="s">
        <v>252</v>
      </c>
      <c r="B54" s="263">
        <f t="shared" si="46"/>
        <v>30185010</v>
      </c>
      <c r="C54" s="263">
        <f t="shared" ref="C54:Y54" si="102">+C37</f>
        <v>11832860</v>
      </c>
      <c r="D54" s="263">
        <f t="shared" si="102"/>
        <v>8825027</v>
      </c>
      <c r="E54" s="263">
        <f t="shared" si="102"/>
        <v>6370563</v>
      </c>
      <c r="F54" s="263">
        <f t="shared" si="102"/>
        <v>4313185</v>
      </c>
      <c r="G54" s="263">
        <f t="shared" si="102"/>
        <v>3561729</v>
      </c>
      <c r="H54" s="263">
        <f t="shared" si="102"/>
        <v>3939905</v>
      </c>
      <c r="I54" s="263">
        <f t="shared" si="102"/>
        <v>1983690</v>
      </c>
      <c r="J54" s="263">
        <f t="shared" si="102"/>
        <v>2702849</v>
      </c>
      <c r="K54" s="263">
        <f t="shared" si="102"/>
        <v>1074910</v>
      </c>
      <c r="L54" s="263">
        <f t="shared" si="102"/>
        <v>733711</v>
      </c>
      <c r="M54" s="263">
        <f t="shared" si="102"/>
        <v>390755</v>
      </c>
      <c r="N54" s="263">
        <f t="shared" ref="N54:P54" si="103">+N37</f>
        <v>343857</v>
      </c>
      <c r="O54" s="263">
        <f t="shared" si="103"/>
        <v>177340</v>
      </c>
      <c r="P54" s="263">
        <f t="shared" si="103"/>
        <v>187981</v>
      </c>
      <c r="Q54" s="263">
        <f t="shared" si="102"/>
        <v>1248302</v>
      </c>
      <c r="R54" s="263">
        <f t="shared" si="102"/>
        <v>447766</v>
      </c>
      <c r="S54" s="263">
        <f t="shared" si="102"/>
        <v>632395</v>
      </c>
      <c r="T54" s="263">
        <f t="shared" si="102"/>
        <v>3952872</v>
      </c>
      <c r="U54" s="263">
        <f t="shared" si="102"/>
        <v>2946222</v>
      </c>
      <c r="V54" s="263">
        <f t="shared" si="102"/>
        <v>1697812</v>
      </c>
      <c r="W54" s="263">
        <f t="shared" si="102"/>
        <v>1617818</v>
      </c>
      <c r="X54" s="263">
        <f t="shared" si="102"/>
        <v>1294580</v>
      </c>
      <c r="Y54" s="263">
        <f t="shared" si="102"/>
        <v>357559</v>
      </c>
      <c r="Z54" s="263">
        <f>+Z18</f>
        <v>19125500</v>
      </c>
      <c r="AA54" s="263">
        <f t="shared" ref="AA54:CO54" si="104">+AA18</f>
        <v>17489360</v>
      </c>
      <c r="AB54" s="263">
        <f t="shared" si="104"/>
        <v>1522969</v>
      </c>
      <c r="AC54" s="263">
        <f t="shared" si="104"/>
        <v>8608694</v>
      </c>
      <c r="AD54" s="263">
        <f t="shared" si="104"/>
        <v>4839543</v>
      </c>
      <c r="AE54" s="263">
        <f t="shared" si="104"/>
        <v>369112</v>
      </c>
      <c r="AF54" s="263">
        <f t="shared" si="104"/>
        <v>3680877</v>
      </c>
      <c r="AG54" s="263">
        <f t="shared" si="104"/>
        <v>3196090</v>
      </c>
      <c r="AH54" s="263">
        <f t="shared" si="104"/>
        <v>5597753</v>
      </c>
      <c r="AI54" s="263">
        <f t="shared" si="104"/>
        <v>2530845</v>
      </c>
      <c r="AJ54" s="263">
        <f t="shared" si="104"/>
        <v>7247549</v>
      </c>
      <c r="AK54" s="263">
        <f t="shared" si="104"/>
        <v>1689191</v>
      </c>
      <c r="AL54" s="263">
        <f t="shared" si="104"/>
        <v>294845</v>
      </c>
      <c r="AM54" s="263">
        <f t="shared" si="104"/>
        <v>5386573</v>
      </c>
      <c r="AN54" s="263">
        <f t="shared" si="104"/>
        <v>118845</v>
      </c>
      <c r="AO54" s="263">
        <f t="shared" si="104"/>
        <v>2319419</v>
      </c>
      <c r="AP54" s="263">
        <f t="shared" si="104"/>
        <v>2155731</v>
      </c>
      <c r="AQ54" s="263">
        <f t="shared" si="104"/>
        <v>20445</v>
      </c>
      <c r="AR54" s="263">
        <f t="shared" si="104"/>
        <v>1041386</v>
      </c>
      <c r="AS54" s="263">
        <f t="shared" si="104"/>
        <v>375504</v>
      </c>
      <c r="AT54" s="263">
        <f t="shared" si="104"/>
        <v>741760</v>
      </c>
      <c r="AU54" s="263">
        <f t="shared" si="104"/>
        <v>288810</v>
      </c>
      <c r="AV54" s="263">
        <f t="shared" si="104"/>
        <v>1150644</v>
      </c>
      <c r="AW54" s="263">
        <f t="shared" si="104"/>
        <v>150856</v>
      </c>
      <c r="AX54" s="263">
        <f t="shared" si="104"/>
        <v>72431</v>
      </c>
      <c r="AY54" s="263">
        <f t="shared" si="104"/>
        <v>10095430</v>
      </c>
      <c r="AZ54" s="263">
        <f t="shared" si="104"/>
        <v>1815073</v>
      </c>
      <c r="BA54" s="263">
        <f t="shared" si="104"/>
        <v>257538</v>
      </c>
      <c r="BB54" s="263">
        <f t="shared" si="104"/>
        <v>122042</v>
      </c>
      <c r="BC54" s="263">
        <f t="shared" si="104"/>
        <v>1501796</v>
      </c>
      <c r="BD54" s="263">
        <f t="shared" si="104"/>
        <v>65187</v>
      </c>
      <c r="BE54" s="263">
        <f t="shared" si="104"/>
        <v>0</v>
      </c>
      <c r="BF54" s="263">
        <f t="shared" si="104"/>
        <v>0</v>
      </c>
      <c r="BG54" s="263">
        <f t="shared" ref="BG54:BM54" si="105">+BG18</f>
        <v>368493</v>
      </c>
      <c r="BH54" s="263">
        <f t="shared" si="105"/>
        <v>128569</v>
      </c>
      <c r="BI54" s="263">
        <f t="shared" si="105"/>
        <v>16199</v>
      </c>
      <c r="BJ54" s="263">
        <f t="shared" si="105"/>
        <v>242763</v>
      </c>
      <c r="BK54" s="263">
        <f t="shared" si="105"/>
        <v>8646</v>
      </c>
      <c r="BL54" s="263">
        <f t="shared" si="105"/>
        <v>0</v>
      </c>
      <c r="BM54" s="263">
        <f t="shared" si="105"/>
        <v>0</v>
      </c>
      <c r="BN54" s="263">
        <f t="shared" si="104"/>
        <v>3656002</v>
      </c>
      <c r="BO54" s="263">
        <f t="shared" si="104"/>
        <v>65853</v>
      </c>
      <c r="BP54" s="263">
        <f t="shared" si="104"/>
        <v>154514</v>
      </c>
      <c r="BQ54" s="263">
        <f t="shared" si="104"/>
        <v>3502313</v>
      </c>
      <c r="BR54" s="263">
        <f t="shared" si="104"/>
        <v>52546</v>
      </c>
      <c r="BS54" s="263">
        <f t="shared" si="104"/>
        <v>0</v>
      </c>
      <c r="BT54" s="263">
        <f t="shared" si="104"/>
        <v>0</v>
      </c>
      <c r="BU54" s="263">
        <f t="shared" si="104"/>
        <v>2411838</v>
      </c>
      <c r="BV54" s="263">
        <f t="shared" si="104"/>
        <v>103863</v>
      </c>
      <c r="BW54" s="263">
        <f t="shared" si="104"/>
        <v>106732</v>
      </c>
      <c r="BX54" s="263">
        <f t="shared" si="104"/>
        <v>2247743</v>
      </c>
      <c r="BY54" s="263">
        <f t="shared" si="104"/>
        <v>45431</v>
      </c>
      <c r="BZ54" s="263">
        <f t="shared" si="104"/>
        <v>0</v>
      </c>
      <c r="CA54" s="263">
        <f t="shared" si="104"/>
        <v>0</v>
      </c>
      <c r="CB54" s="263">
        <f t="shared" si="104"/>
        <v>424112</v>
      </c>
      <c r="CC54" s="263">
        <f t="shared" si="104"/>
        <v>227294</v>
      </c>
      <c r="CD54" s="263">
        <f t="shared" si="104"/>
        <v>49233</v>
      </c>
      <c r="CE54" s="263">
        <f t="shared" si="104"/>
        <v>191975</v>
      </c>
      <c r="CF54" s="263">
        <f t="shared" si="104"/>
        <v>0</v>
      </c>
      <c r="CG54" s="263">
        <f t="shared" si="104"/>
        <v>0</v>
      </c>
      <c r="CH54" s="263">
        <f t="shared" si="104"/>
        <v>0</v>
      </c>
      <c r="CI54" s="263">
        <f t="shared" si="104"/>
        <v>5450185</v>
      </c>
      <c r="CJ54" s="263">
        <f t="shared" si="104"/>
        <v>1817197</v>
      </c>
      <c r="CK54" s="263">
        <f t="shared" si="104"/>
        <v>338039</v>
      </c>
      <c r="CL54" s="263">
        <f t="shared" si="104"/>
        <v>3480101</v>
      </c>
      <c r="CM54" s="263">
        <f t="shared" si="104"/>
        <v>63851</v>
      </c>
      <c r="CN54" s="263">
        <f t="shared" si="104"/>
        <v>0</v>
      </c>
      <c r="CO54" s="263">
        <f t="shared" si="104"/>
        <v>1264005</v>
      </c>
      <c r="CP54" s="263">
        <f t="shared" si="21"/>
        <v>5990792</v>
      </c>
      <c r="CQ54" s="263">
        <f t="shared" ref="CQ54:DC54" si="106">+CQ37</f>
        <v>936902</v>
      </c>
      <c r="CR54" s="263">
        <f t="shared" si="106"/>
        <v>2076253</v>
      </c>
      <c r="CS54" s="263">
        <f t="shared" si="106"/>
        <v>582369</v>
      </c>
      <c r="CT54" s="263">
        <f t="shared" si="106"/>
        <v>1732360</v>
      </c>
      <c r="CU54" s="263">
        <f t="shared" si="106"/>
        <v>1130206</v>
      </c>
      <c r="CV54" s="263">
        <f t="shared" si="106"/>
        <v>1093895</v>
      </c>
      <c r="CW54" s="263">
        <f t="shared" si="106"/>
        <v>863310</v>
      </c>
      <c r="CX54" s="263">
        <f t="shared" si="106"/>
        <v>0</v>
      </c>
      <c r="CY54" s="263">
        <f t="shared" si="106"/>
        <v>0</v>
      </c>
      <c r="CZ54" s="263">
        <f t="shared" si="106"/>
        <v>0</v>
      </c>
      <c r="DA54" s="263">
        <f t="shared" si="106"/>
        <v>262415</v>
      </c>
      <c r="DB54" s="263">
        <f t="shared" si="106"/>
        <v>546877</v>
      </c>
      <c r="DC54" s="263">
        <f t="shared" si="106"/>
        <v>124420</v>
      </c>
      <c r="DD54" s="263">
        <f>+DD18</f>
        <v>13915940</v>
      </c>
      <c r="DE54" s="263">
        <f t="shared" ref="DE54:FP54" si="107">+DE18</f>
        <v>5823862</v>
      </c>
      <c r="DF54" s="263">
        <f t="shared" si="107"/>
        <v>7147106</v>
      </c>
      <c r="DG54" s="263">
        <f t="shared" si="107"/>
        <v>7472012</v>
      </c>
      <c r="DH54" s="263">
        <f t="shared" si="107"/>
        <v>331194</v>
      </c>
      <c r="DI54" s="263">
        <f t="shared" si="107"/>
        <v>144117</v>
      </c>
      <c r="DJ54" s="263">
        <f t="shared" si="107"/>
        <v>50737</v>
      </c>
      <c r="DK54" s="263">
        <f t="shared" si="107"/>
        <v>19240470</v>
      </c>
      <c r="DL54" s="263">
        <f t="shared" si="107"/>
        <v>13490270</v>
      </c>
      <c r="DM54" s="263">
        <f t="shared" si="107"/>
        <v>9354579</v>
      </c>
      <c r="DN54" s="263">
        <f t="shared" si="107"/>
        <v>2681037</v>
      </c>
      <c r="DO54" s="263">
        <f t="shared" si="107"/>
        <v>1819799</v>
      </c>
      <c r="DP54" s="263">
        <f t="shared" si="107"/>
        <v>1528734</v>
      </c>
      <c r="DQ54" s="263">
        <f t="shared" si="107"/>
        <v>5705244</v>
      </c>
      <c r="DR54" s="263">
        <f t="shared" si="107"/>
        <v>7382</v>
      </c>
      <c r="DS54" s="263">
        <f t="shared" si="107"/>
        <v>406922</v>
      </c>
      <c r="DT54" s="263">
        <f t="shared" si="107"/>
        <v>1552966</v>
      </c>
      <c r="DU54" s="263">
        <f t="shared" si="107"/>
        <v>678205</v>
      </c>
      <c r="DV54" s="263">
        <f t="shared" si="107"/>
        <v>6611877</v>
      </c>
      <c r="DW54" s="263">
        <f t="shared" si="107"/>
        <v>2128486</v>
      </c>
      <c r="DX54" s="263">
        <f t="shared" si="107"/>
        <v>1641862</v>
      </c>
      <c r="DY54" s="263">
        <f t="shared" si="107"/>
        <v>904065</v>
      </c>
      <c r="DZ54" s="263">
        <f t="shared" si="107"/>
        <v>4028179</v>
      </c>
      <c r="EA54" s="263">
        <f t="shared" si="107"/>
        <v>0</v>
      </c>
      <c r="EB54" s="263">
        <f t="shared" si="107"/>
        <v>252737</v>
      </c>
      <c r="EC54" s="263">
        <f t="shared" si="107"/>
        <v>1058619</v>
      </c>
      <c r="ED54" s="263">
        <f t="shared" si="107"/>
        <v>531227</v>
      </c>
      <c r="EE54" s="263">
        <f t="shared" si="107"/>
        <v>12645410</v>
      </c>
      <c r="EF54" s="263">
        <f t="shared" si="107"/>
        <v>4240770</v>
      </c>
      <c r="EG54" s="263">
        <f t="shared" si="107"/>
        <v>3087208</v>
      </c>
      <c r="EH54" s="263">
        <f t="shared" si="107"/>
        <v>2019535</v>
      </c>
      <c r="EI54" s="263">
        <f t="shared" si="107"/>
        <v>8005190</v>
      </c>
      <c r="EJ54" s="263">
        <f t="shared" si="107"/>
        <v>7382</v>
      </c>
      <c r="EK54" s="263">
        <f t="shared" si="107"/>
        <v>577748</v>
      </c>
      <c r="EL54" s="263">
        <f t="shared" si="107"/>
        <v>2347744</v>
      </c>
      <c r="EM54" s="263">
        <f t="shared" si="107"/>
        <v>1048539</v>
      </c>
      <c r="EN54" s="263">
        <f t="shared" si="107"/>
        <v>2227728</v>
      </c>
      <c r="EO54" s="263">
        <f t="shared" si="107"/>
        <v>383921</v>
      </c>
      <c r="EP54" s="263">
        <f t="shared" si="107"/>
        <v>302106</v>
      </c>
      <c r="EQ54" s="263">
        <f t="shared" si="107"/>
        <v>358945</v>
      </c>
      <c r="ER54" s="263">
        <f t="shared" si="107"/>
        <v>1255400</v>
      </c>
      <c r="ES54" s="263">
        <f t="shared" si="107"/>
        <v>0</v>
      </c>
      <c r="ET54" s="263">
        <f t="shared" si="107"/>
        <v>48190</v>
      </c>
      <c r="EU54" s="263">
        <f t="shared" si="107"/>
        <v>122555</v>
      </c>
      <c r="EV54" s="263">
        <f t="shared" si="107"/>
        <v>102621</v>
      </c>
      <c r="EW54" s="263">
        <f t="shared" si="107"/>
        <v>5404119</v>
      </c>
      <c r="EX54" s="263">
        <f t="shared" si="107"/>
        <v>1428233</v>
      </c>
      <c r="EY54" s="263">
        <f t="shared" si="107"/>
        <v>889618</v>
      </c>
      <c r="EZ54" s="263">
        <f t="shared" si="107"/>
        <v>954648</v>
      </c>
      <c r="FA54" s="263">
        <f t="shared" si="107"/>
        <v>2793510</v>
      </c>
      <c r="FB54" s="263">
        <f t="shared" si="107"/>
        <v>25607</v>
      </c>
      <c r="FC54" s="263">
        <f t="shared" si="107"/>
        <v>215698</v>
      </c>
      <c r="FD54" s="263">
        <f t="shared" si="107"/>
        <v>678244</v>
      </c>
      <c r="FE54" s="263">
        <f t="shared" si="107"/>
        <v>267113</v>
      </c>
      <c r="FF54" s="263">
        <f t="shared" si="107"/>
        <v>2030843</v>
      </c>
      <c r="FG54" s="263">
        <f t="shared" si="107"/>
        <v>702252</v>
      </c>
      <c r="FH54" s="263">
        <f t="shared" si="107"/>
        <v>240210</v>
      </c>
      <c r="FI54" s="263">
        <f t="shared" si="107"/>
        <v>271261</v>
      </c>
      <c r="FJ54" s="263">
        <f t="shared" si="107"/>
        <v>524700</v>
      </c>
      <c r="FK54" s="263">
        <f t="shared" si="107"/>
        <v>31717</v>
      </c>
      <c r="FL54" s="263">
        <f t="shared" si="107"/>
        <v>14541</v>
      </c>
      <c r="FM54" s="263">
        <f t="shared" si="107"/>
        <v>99591</v>
      </c>
      <c r="FN54" s="263">
        <f t="shared" si="107"/>
        <v>53583</v>
      </c>
      <c r="FO54" s="263">
        <f t="shared" si="107"/>
        <v>1773620</v>
      </c>
      <c r="FP54" s="263">
        <f t="shared" si="107"/>
        <v>1343103</v>
      </c>
      <c r="FQ54" s="263">
        <f t="shared" ref="FQ54:HH54" si="108">+FQ18</f>
        <v>78569</v>
      </c>
      <c r="FR54" s="263">
        <f t="shared" si="108"/>
        <v>17952</v>
      </c>
      <c r="FS54" s="263">
        <f t="shared" si="108"/>
        <v>538468</v>
      </c>
      <c r="FT54" s="263">
        <f t="shared" si="108"/>
        <v>0</v>
      </c>
      <c r="FU54" s="263">
        <f t="shared" si="108"/>
        <v>6845</v>
      </c>
      <c r="FV54" s="263">
        <f t="shared" si="108"/>
        <v>29044</v>
      </c>
      <c r="FW54" s="263">
        <f t="shared" si="108"/>
        <v>2981</v>
      </c>
      <c r="FX54" s="263">
        <f t="shared" si="108"/>
        <v>4727852</v>
      </c>
      <c r="FY54" s="263">
        <f t="shared" si="108"/>
        <v>1252568</v>
      </c>
      <c r="FZ54" s="263">
        <f t="shared" si="108"/>
        <v>957403</v>
      </c>
      <c r="GA54" s="263">
        <f t="shared" si="108"/>
        <v>699537</v>
      </c>
      <c r="GB54" s="263">
        <f t="shared" si="108"/>
        <v>2751043</v>
      </c>
      <c r="GC54" s="263">
        <f t="shared" si="108"/>
        <v>0</v>
      </c>
      <c r="GD54" s="263">
        <f t="shared" si="108"/>
        <v>62750</v>
      </c>
      <c r="GE54" s="263">
        <f t="shared" si="108"/>
        <v>256786</v>
      </c>
      <c r="GF54" s="263">
        <f t="shared" si="108"/>
        <v>52640</v>
      </c>
      <c r="GG54" s="263">
        <f t="shared" si="108"/>
        <v>946959</v>
      </c>
      <c r="GH54" s="263">
        <f t="shared" si="108"/>
        <v>76623</v>
      </c>
      <c r="GI54" s="263">
        <f t="shared" si="108"/>
        <v>16483</v>
      </c>
      <c r="GJ54" s="263">
        <f t="shared" si="108"/>
        <v>35958</v>
      </c>
      <c r="GK54" s="263">
        <f t="shared" si="108"/>
        <v>489131</v>
      </c>
      <c r="GL54" s="263">
        <f t="shared" si="108"/>
        <v>594239</v>
      </c>
      <c r="GM54" s="263">
        <f t="shared" si="108"/>
        <v>0</v>
      </c>
      <c r="GN54" s="263">
        <f t="shared" si="108"/>
        <v>0</v>
      </c>
      <c r="GO54" s="263">
        <f t="shared" si="108"/>
        <v>0</v>
      </c>
      <c r="GP54" s="263">
        <f t="shared" si="108"/>
        <v>667045</v>
      </c>
      <c r="GQ54" s="263">
        <f t="shared" si="108"/>
        <v>34657</v>
      </c>
      <c r="GR54" s="263">
        <f t="shared" si="108"/>
        <v>484710</v>
      </c>
      <c r="GS54" s="263">
        <f t="shared" si="108"/>
        <v>186453</v>
      </c>
      <c r="GT54" s="263">
        <f t="shared" si="108"/>
        <v>0</v>
      </c>
      <c r="GU54" s="263">
        <f t="shared" si="108"/>
        <v>0</v>
      </c>
      <c r="GV54" s="263">
        <f t="shared" si="108"/>
        <v>0</v>
      </c>
      <c r="GW54" s="263">
        <f t="shared" si="108"/>
        <v>13144</v>
      </c>
      <c r="GX54" s="263">
        <f t="shared" si="108"/>
        <v>0</v>
      </c>
      <c r="GY54" s="263">
        <f t="shared" si="108"/>
        <v>2356628</v>
      </c>
      <c r="GZ54" s="263">
        <f t="shared" si="108"/>
        <v>900204</v>
      </c>
      <c r="HA54" s="263">
        <f t="shared" si="108"/>
        <v>408974</v>
      </c>
      <c r="HB54" s="263">
        <f t="shared" si="108"/>
        <v>127450</v>
      </c>
      <c r="HC54" s="263">
        <f t="shared" si="108"/>
        <v>1176670</v>
      </c>
      <c r="HD54" s="263">
        <f t="shared" si="108"/>
        <v>56062</v>
      </c>
      <c r="HE54" s="263">
        <f t="shared" si="108"/>
        <v>78263</v>
      </c>
      <c r="HF54" s="263">
        <f t="shared" si="108"/>
        <v>331495</v>
      </c>
      <c r="HG54" s="263">
        <f t="shared" si="108"/>
        <v>93580</v>
      </c>
      <c r="HH54" s="263">
        <f t="shared" si="108"/>
        <v>9198603</v>
      </c>
    </row>
    <row r="55" spans="1:216" x14ac:dyDescent="0.2">
      <c r="A55" s="263" t="s">
        <v>251</v>
      </c>
      <c r="B55" s="263">
        <f>+C55+Z55+AY55+CP55+CW55+DD55+DK55</f>
        <v>431342956.54999995</v>
      </c>
      <c r="C55" s="263">
        <f>+D55+T55+W55+Q55</f>
        <v>41671190</v>
      </c>
      <c r="D55" s="263">
        <f>+E55+H55+K55+N55</f>
        <v>28725470.75</v>
      </c>
      <c r="E55" s="263">
        <f>+F55+G55</f>
        <v>17990352.5</v>
      </c>
      <c r="F55" s="263">
        <f>+F47*F5</f>
        <v>10801072.5</v>
      </c>
      <c r="G55" s="263">
        <f>+G47*G5</f>
        <v>7189280</v>
      </c>
      <c r="H55" s="263">
        <f>+I55+J55</f>
        <v>8864250.5</v>
      </c>
      <c r="I55" s="263">
        <f>+I47*I5</f>
        <v>4573315.5</v>
      </c>
      <c r="J55" s="263">
        <f>+J47*J5</f>
        <v>4290935</v>
      </c>
      <c r="K55" s="263">
        <f>+L55+M55</f>
        <v>1467374.5</v>
      </c>
      <c r="L55" s="263">
        <f>+L47*L5</f>
        <v>981156.75</v>
      </c>
      <c r="M55" s="263">
        <f>+M47*M5</f>
        <v>486217.75</v>
      </c>
      <c r="N55" s="263">
        <f>+O55+P55</f>
        <v>403493.25</v>
      </c>
      <c r="O55" s="263">
        <f>+O47*O5</f>
        <v>289077.75</v>
      </c>
      <c r="P55" s="263">
        <f>+P47*P5</f>
        <v>114415.5</v>
      </c>
      <c r="Q55" s="263">
        <f>+R55+S55</f>
        <v>1924808.75</v>
      </c>
      <c r="R55" s="263">
        <f>+R47*R5</f>
        <v>1198387.5</v>
      </c>
      <c r="S55" s="263">
        <f>+S47*S5</f>
        <v>726421.25</v>
      </c>
      <c r="T55" s="263">
        <f>+U55+V55</f>
        <v>7558194.25</v>
      </c>
      <c r="U55" s="263">
        <f>+U47*U5</f>
        <v>6542697</v>
      </c>
      <c r="V55" s="263">
        <f>+V47*V5</f>
        <v>1015497.25</v>
      </c>
      <c r="W55" s="263">
        <f>+X55+Y55</f>
        <v>3462716.25</v>
      </c>
      <c r="X55" s="263">
        <f>+X47*X5</f>
        <v>3253422.75</v>
      </c>
      <c r="Y55" s="263">
        <f>+Y47*Y5</f>
        <v>209293.5</v>
      </c>
      <c r="Z55" s="263">
        <f>+AA55+AM55</f>
        <v>149137178.93000001</v>
      </c>
      <c r="AA55" s="263">
        <f>+SUM(AB55:AL55)</f>
        <v>132217582.05</v>
      </c>
      <c r="AB55" s="263">
        <f>+AB47*AB5</f>
        <v>7890719</v>
      </c>
      <c r="AC55" s="263">
        <f t="shared" ref="AC55:AX55" si="109">+AC47*AC5</f>
        <v>31639588.200000003</v>
      </c>
      <c r="AD55" s="263">
        <f t="shared" si="109"/>
        <v>9990484</v>
      </c>
      <c r="AE55" s="263">
        <f t="shared" si="109"/>
        <v>795621.5</v>
      </c>
      <c r="AF55" s="263">
        <f t="shared" si="109"/>
        <v>10733989.200000001</v>
      </c>
      <c r="AG55" s="263">
        <f t="shared" si="109"/>
        <v>14867440</v>
      </c>
      <c r="AH55" s="263">
        <f t="shared" si="109"/>
        <v>18868980</v>
      </c>
      <c r="AI55" s="263">
        <f t="shared" si="109"/>
        <v>5145907.8</v>
      </c>
      <c r="AJ55" s="263">
        <f t="shared" si="109"/>
        <v>26266248</v>
      </c>
      <c r="AK55" s="263">
        <f t="shared" si="109"/>
        <v>5409079.5</v>
      </c>
      <c r="AL55" s="263">
        <f t="shared" si="109"/>
        <v>609524.85</v>
      </c>
      <c r="AM55" s="263">
        <f>+SUM(AN55:AX55)</f>
        <v>16919596.880000003</v>
      </c>
      <c r="AN55" s="263">
        <f t="shared" si="109"/>
        <v>291459</v>
      </c>
      <c r="AO55" s="263">
        <f t="shared" si="109"/>
        <v>4435493.7</v>
      </c>
      <c r="AP55" s="263">
        <f t="shared" si="109"/>
        <v>3450122</v>
      </c>
      <c r="AQ55" s="263">
        <f t="shared" si="109"/>
        <v>31053</v>
      </c>
      <c r="AR55" s="263">
        <f t="shared" si="109"/>
        <v>2498347.83</v>
      </c>
      <c r="AS55" s="263">
        <f t="shared" si="109"/>
        <v>1120894</v>
      </c>
      <c r="AT55" s="263">
        <f t="shared" si="109"/>
        <v>1418889.5</v>
      </c>
      <c r="AU55" s="263">
        <f t="shared" si="109"/>
        <v>316380.90000000002</v>
      </c>
      <c r="AV55" s="263">
        <f t="shared" si="109"/>
        <v>2340403.5</v>
      </c>
      <c r="AW55" s="263">
        <f t="shared" si="109"/>
        <v>926497.77</v>
      </c>
      <c r="AX55" s="263">
        <f t="shared" si="109"/>
        <v>90055.680000000008</v>
      </c>
      <c r="AY55" s="263">
        <f>+AZ55+BN55+BG55+BU55+CB55+CI55</f>
        <v>9513468.1600000001</v>
      </c>
      <c r="AZ55" s="263">
        <f>+SUM(BA55:BF55)</f>
        <v>1331981.04</v>
      </c>
      <c r="BA55" s="263">
        <f t="shared" ref="BA55:BF55" si="110">+BA47*BA5</f>
        <v>36419.14</v>
      </c>
      <c r="BB55" s="263">
        <f t="shared" si="110"/>
        <v>169507.5</v>
      </c>
      <c r="BC55" s="263">
        <f t="shared" si="110"/>
        <v>968902.4</v>
      </c>
      <c r="BD55" s="263">
        <f t="shared" si="110"/>
        <v>157152</v>
      </c>
      <c r="BE55" s="263">
        <f t="shared" si="110"/>
        <v>0</v>
      </c>
      <c r="BF55" s="263">
        <f t="shared" si="110"/>
        <v>0</v>
      </c>
      <c r="BG55" s="263">
        <f>+SUM(BH55:BM55)</f>
        <v>206066.87</v>
      </c>
      <c r="BH55" s="263">
        <f t="shared" ref="BH55:BM55" si="111">+BH47*BH5</f>
        <v>24378.68</v>
      </c>
      <c r="BI55" s="263">
        <f t="shared" si="111"/>
        <v>37638.75</v>
      </c>
      <c r="BJ55" s="263">
        <f t="shared" si="111"/>
        <v>137373.44</v>
      </c>
      <c r="BK55" s="263">
        <f t="shared" si="111"/>
        <v>6676</v>
      </c>
      <c r="BL55" s="263">
        <f t="shared" si="111"/>
        <v>0</v>
      </c>
      <c r="BM55" s="263">
        <f t="shared" si="111"/>
        <v>0</v>
      </c>
      <c r="BN55" s="263">
        <f>+SUM(BO55:BT55)</f>
        <v>2063287.4</v>
      </c>
      <c r="BO55" s="263">
        <f t="shared" ref="BO55:BT55" si="112">+BO47*BO5</f>
        <v>2522.6</v>
      </c>
      <c r="BP55" s="263">
        <f t="shared" si="112"/>
        <v>324669</v>
      </c>
      <c r="BQ55" s="263">
        <f t="shared" si="112"/>
        <v>1586876.8</v>
      </c>
      <c r="BR55" s="263">
        <f t="shared" si="112"/>
        <v>149219</v>
      </c>
      <c r="BS55" s="263">
        <f t="shared" si="112"/>
        <v>0</v>
      </c>
      <c r="BT55" s="263">
        <f t="shared" si="112"/>
        <v>0</v>
      </c>
      <c r="BU55" s="263">
        <f>+SUM(BV55:CA55)</f>
        <v>1570898.25</v>
      </c>
      <c r="BV55" s="263">
        <f t="shared" ref="BV55:CA55" si="113">+BV47*BV5</f>
        <v>7975.2</v>
      </c>
      <c r="BW55" s="263">
        <f t="shared" si="113"/>
        <v>259283.25</v>
      </c>
      <c r="BX55" s="263">
        <f t="shared" si="113"/>
        <v>1200520.8</v>
      </c>
      <c r="BY55" s="263">
        <f t="shared" si="113"/>
        <v>103119</v>
      </c>
      <c r="BZ55" s="263">
        <f t="shared" si="113"/>
        <v>0</v>
      </c>
      <c r="CA55" s="263">
        <f t="shared" si="113"/>
        <v>0</v>
      </c>
      <c r="CB55" s="263">
        <f>+SUM(CC55:CH55)</f>
        <v>180318.81</v>
      </c>
      <c r="CC55" s="263">
        <f t="shared" ref="CC55:CH55" si="114">+CC47*CC5</f>
        <v>15998.380000000001</v>
      </c>
      <c r="CD55" s="263">
        <f t="shared" si="114"/>
        <v>106950.75</v>
      </c>
      <c r="CE55" s="263">
        <f t="shared" si="114"/>
        <v>57369.68</v>
      </c>
      <c r="CF55" s="263">
        <f t="shared" si="114"/>
        <v>0</v>
      </c>
      <c r="CG55" s="263">
        <f t="shared" si="114"/>
        <v>0</v>
      </c>
      <c r="CH55" s="263">
        <f t="shared" si="114"/>
        <v>0</v>
      </c>
      <c r="CI55" s="263">
        <f>+SUM(CJ55:CO55)</f>
        <v>4160915.79</v>
      </c>
      <c r="CJ55" s="263">
        <f t="shared" ref="CJ55:CO55" si="115">+CJ47*CJ5</f>
        <v>106375.14</v>
      </c>
      <c r="CK55" s="263">
        <f t="shared" si="115"/>
        <v>364682.25</v>
      </c>
      <c r="CL55" s="263">
        <f t="shared" si="115"/>
        <v>1433604</v>
      </c>
      <c r="CM55" s="263">
        <f t="shared" si="115"/>
        <v>112408</v>
      </c>
      <c r="CN55" s="263">
        <f t="shared" si="115"/>
        <v>0</v>
      </c>
      <c r="CO55" s="263">
        <f t="shared" si="115"/>
        <v>2143846.3999999999</v>
      </c>
      <c r="CP55" s="263">
        <f>+SUM(CQ55:CV55)</f>
        <v>7707020.5899999999</v>
      </c>
      <c r="CQ55" s="263">
        <f t="shared" ref="CQ55:CV55" si="116">+CQ47*CQ5</f>
        <v>328493</v>
      </c>
      <c r="CR55" s="263">
        <f t="shared" si="116"/>
        <v>1678728</v>
      </c>
      <c r="CS55" s="263">
        <f t="shared" si="116"/>
        <v>535818.36</v>
      </c>
      <c r="CT55" s="263">
        <f t="shared" si="116"/>
        <v>1329514.8</v>
      </c>
      <c r="CU55" s="263">
        <f t="shared" si="116"/>
        <v>935012.43</v>
      </c>
      <c r="CV55" s="263">
        <f t="shared" si="116"/>
        <v>2899454</v>
      </c>
      <c r="CW55" s="263">
        <f>+SUM(CX55:DC55)</f>
        <v>1565774.5</v>
      </c>
      <c r="CX55" s="263">
        <f t="shared" ref="CX55:DC55" si="117">+CX47*CX5</f>
        <v>0</v>
      </c>
      <c r="CY55" s="263">
        <f t="shared" si="117"/>
        <v>0</v>
      </c>
      <c r="CZ55" s="263">
        <f t="shared" si="117"/>
        <v>0</v>
      </c>
      <c r="DA55" s="263">
        <f t="shared" si="117"/>
        <v>238878.6</v>
      </c>
      <c r="DB55" s="263">
        <f t="shared" si="117"/>
        <v>710367.9</v>
      </c>
      <c r="DC55" s="263">
        <f t="shared" si="117"/>
        <v>616528</v>
      </c>
      <c r="DD55" s="263">
        <f>+SUM(DE55:DJ55)</f>
        <v>145503297.59999999</v>
      </c>
      <c r="DE55" s="263">
        <f t="shared" ref="DE55:DJ55" si="118">+DE47*DE5</f>
        <v>8893638.5999999996</v>
      </c>
      <c r="DF55" s="263">
        <f t="shared" si="118"/>
        <v>21481390</v>
      </c>
      <c r="DG55" s="263">
        <f t="shared" si="118"/>
        <v>92556510</v>
      </c>
      <c r="DH55" s="263">
        <f t="shared" si="118"/>
        <v>12443505</v>
      </c>
      <c r="DI55" s="263">
        <f t="shared" si="118"/>
        <v>5644008</v>
      </c>
      <c r="DJ55" s="263">
        <f t="shared" si="118"/>
        <v>4484246</v>
      </c>
      <c r="DK55" s="263">
        <f>+DL55+EW55+FF55+FO55+FX55+GG55+GP55+GY55</f>
        <v>76245026.770000011</v>
      </c>
      <c r="DL55" s="263">
        <f>+DM55+DV55</f>
        <v>43173020.790000007</v>
      </c>
      <c r="DM55" s="263">
        <f>+SUM(DN55:DU55)</f>
        <v>24712631.18</v>
      </c>
      <c r="DN55" s="263">
        <f t="shared" ref="DN55:DU55" si="119">+DN47*DN5</f>
        <v>4293356.1000000006</v>
      </c>
      <c r="DO55" s="263">
        <f t="shared" si="119"/>
        <v>2728815.5</v>
      </c>
      <c r="DP55" s="263">
        <f t="shared" si="119"/>
        <v>5121916</v>
      </c>
      <c r="DQ55" s="263">
        <f t="shared" si="119"/>
        <v>10630986.300000001</v>
      </c>
      <c r="DR55" s="263">
        <f t="shared" si="119"/>
        <v>3427</v>
      </c>
      <c r="DS55" s="263">
        <f t="shared" si="119"/>
        <v>200498.40000000002</v>
      </c>
      <c r="DT55" s="263">
        <f t="shared" si="119"/>
        <v>1125578.5</v>
      </c>
      <c r="DU55" s="263">
        <f t="shared" si="119"/>
        <v>608053.38</v>
      </c>
      <c r="DV55" s="263">
        <f>+SUM(DW55:ED55)</f>
        <v>18460389.610000003</v>
      </c>
      <c r="DW55" s="263">
        <f t="shared" ref="DW55:EM55" si="120">+DW47*DW5</f>
        <v>3068549.8800000004</v>
      </c>
      <c r="DX55" s="263">
        <f t="shared" si="120"/>
        <v>2532556</v>
      </c>
      <c r="DY55" s="263">
        <f t="shared" si="120"/>
        <v>3332356</v>
      </c>
      <c r="DZ55" s="263">
        <f t="shared" si="120"/>
        <v>8023448.4000000004</v>
      </c>
      <c r="EA55" s="263">
        <f t="shared" si="120"/>
        <v>0</v>
      </c>
      <c r="EB55" s="263">
        <f t="shared" si="120"/>
        <v>113984.6</v>
      </c>
      <c r="EC55" s="263">
        <f t="shared" si="120"/>
        <v>958719</v>
      </c>
      <c r="ED55" s="263">
        <f t="shared" si="120"/>
        <v>430775.73000000004</v>
      </c>
      <c r="EE55" s="263">
        <f>+SUM(EF55:EM55)</f>
        <v>39283624.740000002</v>
      </c>
      <c r="EF55" s="263">
        <f t="shared" si="120"/>
        <v>6940929.6000000006</v>
      </c>
      <c r="EG55" s="263">
        <f t="shared" si="120"/>
        <v>4934021.5</v>
      </c>
      <c r="EH55" s="263">
        <f t="shared" si="120"/>
        <v>7427630</v>
      </c>
      <c r="EI55" s="263">
        <f t="shared" si="120"/>
        <v>16762300.5</v>
      </c>
      <c r="EJ55" s="263">
        <f t="shared" si="120"/>
        <v>3427</v>
      </c>
      <c r="EK55" s="263">
        <f t="shared" si="120"/>
        <v>290943.2</v>
      </c>
      <c r="EL55" s="263">
        <f t="shared" si="120"/>
        <v>1973628.75</v>
      </c>
      <c r="EM55" s="263">
        <f t="shared" si="120"/>
        <v>950744.19000000006</v>
      </c>
      <c r="EN55" s="263">
        <f>+SUM(EO55:EV55)</f>
        <v>3713980.09</v>
      </c>
      <c r="EO55" s="263">
        <f t="shared" ref="EO55:EV55" si="121">+EO47*EO5</f>
        <v>381071.46</v>
      </c>
      <c r="EP55" s="263">
        <f t="shared" si="121"/>
        <v>289881</v>
      </c>
      <c r="EQ55" s="263">
        <f t="shared" si="121"/>
        <v>1012302</v>
      </c>
      <c r="ER55" s="263">
        <f t="shared" si="121"/>
        <v>1830674.01</v>
      </c>
      <c r="ES55" s="263">
        <f t="shared" si="121"/>
        <v>0</v>
      </c>
      <c r="ET55" s="263">
        <f t="shared" si="121"/>
        <v>20775.400000000001</v>
      </c>
      <c r="EU55" s="263">
        <f t="shared" si="121"/>
        <v>101558.25</v>
      </c>
      <c r="EV55" s="263">
        <f t="shared" si="121"/>
        <v>77717.97</v>
      </c>
      <c r="EW55" s="263">
        <f>+SUM(EX55:FE55)</f>
        <v>10832760.460000001</v>
      </c>
      <c r="EX55" s="263">
        <f t="shared" ref="EX55:FE55" si="122">+EX47*EX5</f>
        <v>2248172.19</v>
      </c>
      <c r="EY55" s="263">
        <f t="shared" si="122"/>
        <v>964668</v>
      </c>
      <c r="EZ55" s="263">
        <f t="shared" si="122"/>
        <v>2507168</v>
      </c>
      <c r="FA55" s="263">
        <f t="shared" si="122"/>
        <v>4438348.2</v>
      </c>
      <c r="FB55" s="263">
        <f t="shared" si="122"/>
        <v>22675.5</v>
      </c>
      <c r="FC55" s="263">
        <f t="shared" si="122"/>
        <v>69150.600000000006</v>
      </c>
      <c r="FD55" s="263">
        <f t="shared" si="122"/>
        <v>383420</v>
      </c>
      <c r="FE55" s="263">
        <f t="shared" si="122"/>
        <v>199157.97</v>
      </c>
      <c r="FF55" s="263">
        <f>+SUM(FG55:FN55)</f>
        <v>2963478.7500000005</v>
      </c>
      <c r="FG55" s="263">
        <f t="shared" ref="FG55:FN55" si="123">+FG47*FG5</f>
        <v>993913.14</v>
      </c>
      <c r="FH55" s="263">
        <f t="shared" si="123"/>
        <v>204308.5</v>
      </c>
      <c r="FI55" s="263">
        <f t="shared" si="123"/>
        <v>751903</v>
      </c>
      <c r="FJ55" s="263">
        <f t="shared" si="123"/>
        <v>834713.55</v>
      </c>
      <c r="FK55" s="263">
        <f t="shared" si="123"/>
        <v>22875.5</v>
      </c>
      <c r="FL55" s="263">
        <f t="shared" si="123"/>
        <v>17778.600000000002</v>
      </c>
      <c r="FM55" s="263">
        <f t="shared" si="123"/>
        <v>88631</v>
      </c>
      <c r="FN55" s="263">
        <f t="shared" si="123"/>
        <v>49355.46</v>
      </c>
      <c r="FO55" s="263">
        <f>+SUM(FP55:FW55)</f>
        <v>2995316.68</v>
      </c>
      <c r="FP55" s="263">
        <f t="shared" ref="FP55:FW55" si="124">+FP47*FP5</f>
        <v>2218385.0700000003</v>
      </c>
      <c r="FQ55" s="263">
        <f t="shared" si="124"/>
        <v>49905.5</v>
      </c>
      <c r="FR55" s="263">
        <f t="shared" si="124"/>
        <v>26996</v>
      </c>
      <c r="FS55" s="263">
        <f t="shared" si="124"/>
        <v>685236.09000000008</v>
      </c>
      <c r="FT55" s="263">
        <f t="shared" si="124"/>
        <v>0</v>
      </c>
      <c r="FU55" s="263">
        <f t="shared" si="124"/>
        <v>5666</v>
      </c>
      <c r="FV55" s="263">
        <f t="shared" si="124"/>
        <v>8098.75</v>
      </c>
      <c r="FW55" s="263">
        <f t="shared" si="124"/>
        <v>1029.27</v>
      </c>
      <c r="FX55" s="263">
        <f>+SUM(FY55:GF55)</f>
        <v>8223265.3699999992</v>
      </c>
      <c r="FY55" s="263">
        <f t="shared" ref="FY55:GF55" si="125">+FY47*FY5</f>
        <v>1200275.3400000001</v>
      </c>
      <c r="FZ55" s="263">
        <f t="shared" si="125"/>
        <v>1386870</v>
      </c>
      <c r="GA55" s="263">
        <f t="shared" si="125"/>
        <v>1905181</v>
      </c>
      <c r="GB55" s="263">
        <f t="shared" si="125"/>
        <v>3552027.6</v>
      </c>
      <c r="GC55" s="263">
        <f t="shared" si="125"/>
        <v>0</v>
      </c>
      <c r="GD55" s="263">
        <f t="shared" si="125"/>
        <v>17430.600000000002</v>
      </c>
      <c r="GE55" s="263">
        <f t="shared" si="125"/>
        <v>126640.75</v>
      </c>
      <c r="GF55" s="263">
        <f t="shared" si="125"/>
        <v>34840.080000000002</v>
      </c>
      <c r="GG55" s="263">
        <f>+SUM(GH55:GO55)</f>
        <v>2462039.85</v>
      </c>
      <c r="GH55" s="263">
        <f t="shared" ref="GH55:GO55" si="126">+GH47*GH5</f>
        <v>25272.06</v>
      </c>
      <c r="GI55" s="263">
        <f t="shared" si="126"/>
        <v>22350</v>
      </c>
      <c r="GJ55" s="263">
        <f t="shared" si="126"/>
        <v>70633</v>
      </c>
      <c r="GK55" s="263">
        <f t="shared" si="126"/>
        <v>884602.29</v>
      </c>
      <c r="GL55" s="263">
        <f t="shared" si="126"/>
        <v>1459182.5</v>
      </c>
      <c r="GM55" s="263">
        <f t="shared" si="126"/>
        <v>0</v>
      </c>
      <c r="GN55" s="263">
        <f t="shared" si="126"/>
        <v>0</v>
      </c>
      <c r="GO55" s="263">
        <f t="shared" si="126"/>
        <v>0</v>
      </c>
      <c r="GP55" s="263">
        <f>+SUM(GQ55:GX55)</f>
        <v>1848050.97</v>
      </c>
      <c r="GQ55" s="263">
        <f t="shared" ref="GQ55:GX55" si="127">+GQ47*GQ5</f>
        <v>14283.720000000001</v>
      </c>
      <c r="GR55" s="263">
        <f t="shared" si="127"/>
        <v>666970.5</v>
      </c>
      <c r="GS55" s="263">
        <f t="shared" si="127"/>
        <v>1163349</v>
      </c>
      <c r="GT55" s="263">
        <f t="shared" si="127"/>
        <v>0</v>
      </c>
      <c r="GU55" s="263">
        <f t="shared" si="127"/>
        <v>0</v>
      </c>
      <c r="GV55" s="263">
        <f t="shared" si="127"/>
        <v>0</v>
      </c>
      <c r="GW55" s="263">
        <f t="shared" si="127"/>
        <v>3447.75</v>
      </c>
      <c r="GX55" s="263">
        <f t="shared" si="127"/>
        <v>0</v>
      </c>
      <c r="GY55" s="263">
        <f>+SUM(GZ55:HG55)</f>
        <v>3747093.9000000004</v>
      </c>
      <c r="GZ55" s="263">
        <f t="shared" ref="GZ55:HG55" si="128">+GZ47*GZ5</f>
        <v>1019652.15</v>
      </c>
      <c r="HA55" s="263">
        <f t="shared" si="128"/>
        <v>567960</v>
      </c>
      <c r="HB55" s="263">
        <f t="shared" si="128"/>
        <v>306053</v>
      </c>
      <c r="HC55" s="263">
        <f t="shared" si="128"/>
        <v>1441319.22</v>
      </c>
      <c r="HD55" s="263">
        <f t="shared" si="128"/>
        <v>70599.5</v>
      </c>
      <c r="HE55" s="263">
        <f t="shared" si="128"/>
        <v>28529.600000000002</v>
      </c>
      <c r="HF55" s="263">
        <f t="shared" si="128"/>
        <v>192548.25</v>
      </c>
      <c r="HG55" s="263">
        <f t="shared" si="128"/>
        <v>120432.18000000001</v>
      </c>
      <c r="HH55" s="263">
        <f>+HH47*HH5</f>
        <v>0</v>
      </c>
    </row>
    <row r="56" spans="1:216" x14ac:dyDescent="0.2">
      <c r="A56" s="263" t="s">
        <v>255</v>
      </c>
      <c r="B56" s="269">
        <f>+B55/B54</f>
        <v>14.289972292538579</v>
      </c>
      <c r="C56" s="269">
        <f t="shared" ref="C56:BX56" si="129">+C55/C54</f>
        <v>3.52164988007971</v>
      </c>
      <c r="D56" s="269">
        <f t="shared" si="129"/>
        <v>3.2550008912154036</v>
      </c>
      <c r="E56" s="269">
        <f t="shared" si="129"/>
        <v>2.8239815696038169</v>
      </c>
      <c r="F56" s="269">
        <f t="shared" si="129"/>
        <v>2.5041987533574379</v>
      </c>
      <c r="G56" s="269">
        <f t="shared" si="129"/>
        <v>2.0184803504140825</v>
      </c>
      <c r="H56" s="269">
        <f t="shared" si="129"/>
        <v>2.2498640195639235</v>
      </c>
      <c r="I56" s="269">
        <f t="shared" si="129"/>
        <v>2.3054587662386763</v>
      </c>
      <c r="J56" s="269">
        <f t="shared" si="129"/>
        <v>1.5875600153763676</v>
      </c>
      <c r="K56" s="269">
        <f t="shared" si="129"/>
        <v>1.3651138234828963</v>
      </c>
      <c r="L56" s="269">
        <f t="shared" si="129"/>
        <v>1.3372523377733194</v>
      </c>
      <c r="M56" s="269">
        <f t="shared" si="129"/>
        <v>1.2443033358498292</v>
      </c>
      <c r="N56" s="269">
        <f t="shared" ref="N56:P56" si="130">+N55/N54</f>
        <v>1.1734332876748184</v>
      </c>
      <c r="O56" s="269">
        <f t="shared" si="130"/>
        <v>1.6300764069019962</v>
      </c>
      <c r="P56" s="269">
        <f t="shared" si="130"/>
        <v>0.60865459807108169</v>
      </c>
      <c r="Q56" s="269">
        <f t="shared" si="129"/>
        <v>1.5419415734333519</v>
      </c>
      <c r="R56" s="269">
        <f t="shared" si="129"/>
        <v>2.6763700236284129</v>
      </c>
      <c r="S56" s="269">
        <f t="shared" si="129"/>
        <v>1.1486827852845136</v>
      </c>
      <c r="T56" s="269">
        <f t="shared" si="129"/>
        <v>1.9120766495854153</v>
      </c>
      <c r="U56" s="269">
        <f t="shared" si="129"/>
        <v>2.2207074008679588</v>
      </c>
      <c r="V56" s="269">
        <f t="shared" si="129"/>
        <v>0.59812114062098753</v>
      </c>
      <c r="W56" s="269">
        <f t="shared" si="129"/>
        <v>2.1403620493776185</v>
      </c>
      <c r="X56" s="269">
        <f t="shared" si="129"/>
        <v>2.5131106227502356</v>
      </c>
      <c r="Y56" s="269">
        <f t="shared" si="129"/>
        <v>0.58533976210919036</v>
      </c>
      <c r="Z56" s="269">
        <f t="shared" si="129"/>
        <v>7.7978185631748191</v>
      </c>
      <c r="AA56" s="269">
        <f t="shared" si="129"/>
        <v>7.5598868140400795</v>
      </c>
      <c r="AB56" s="269">
        <f t="shared" si="129"/>
        <v>5.1811422294216101</v>
      </c>
      <c r="AC56" s="269">
        <f t="shared" si="129"/>
        <v>3.6753064053618356</v>
      </c>
      <c r="AD56" s="269">
        <f t="shared" si="129"/>
        <v>2.0643445052559715</v>
      </c>
      <c r="AE56" s="269">
        <f t="shared" si="129"/>
        <v>2.1555015821755998</v>
      </c>
      <c r="AF56" s="269">
        <f t="shared" si="129"/>
        <v>2.9161499284002157</v>
      </c>
      <c r="AG56" s="269">
        <f t="shared" si="129"/>
        <v>4.6517588678666746</v>
      </c>
      <c r="AH56" s="269">
        <f t="shared" si="129"/>
        <v>3.3708132531035222</v>
      </c>
      <c r="AI56" s="269">
        <f t="shared" si="129"/>
        <v>2.0332765538782502</v>
      </c>
      <c r="AJ56" s="269">
        <f t="shared" si="129"/>
        <v>3.6241559732814501</v>
      </c>
      <c r="AK56" s="269">
        <f t="shared" si="129"/>
        <v>3.2021716312720114</v>
      </c>
      <c r="AL56" s="269">
        <f t="shared" si="129"/>
        <v>2.0672721260323219</v>
      </c>
      <c r="AM56" s="269">
        <f t="shared" si="129"/>
        <v>3.1410688911112876</v>
      </c>
      <c r="AN56" s="269">
        <f t="shared" si="129"/>
        <v>2.4524296352391772</v>
      </c>
      <c r="AO56" s="269">
        <f t="shared" si="129"/>
        <v>1.9123296394484999</v>
      </c>
      <c r="AP56" s="269">
        <f t="shared" si="129"/>
        <v>1.600441799092744</v>
      </c>
      <c r="AQ56" s="269">
        <f t="shared" si="129"/>
        <v>1.5188554658840792</v>
      </c>
      <c r="AR56" s="269">
        <f t="shared" si="129"/>
        <v>2.3990603196125164</v>
      </c>
      <c r="AS56" s="269">
        <f t="shared" si="129"/>
        <v>2.9850387745536664</v>
      </c>
      <c r="AT56" s="269">
        <f t="shared" si="129"/>
        <v>1.9128687176445212</v>
      </c>
      <c r="AU56" s="269">
        <f t="shared" si="129"/>
        <v>1.0954637997299264</v>
      </c>
      <c r="AV56" s="269">
        <f t="shared" si="129"/>
        <v>2.0339944413737001</v>
      </c>
      <c r="AW56" s="269">
        <f t="shared" si="129"/>
        <v>6.14160371480087</v>
      </c>
      <c r="AX56" s="269">
        <f t="shared" si="129"/>
        <v>1.2433306181055075</v>
      </c>
      <c r="AY56" s="269">
        <f t="shared" si="129"/>
        <v>0.94235393242288834</v>
      </c>
      <c r="AZ56" s="269">
        <f t="shared" si="129"/>
        <v>0.73384433573746066</v>
      </c>
      <c r="BA56" s="269">
        <f t="shared" si="129"/>
        <v>0.14141268473002042</v>
      </c>
      <c r="BB56" s="269">
        <f t="shared" si="129"/>
        <v>1.3889275823077301</v>
      </c>
      <c r="BC56" s="269">
        <f t="shared" si="129"/>
        <v>0.64516245881597767</v>
      </c>
      <c r="BD56" s="269">
        <f t="shared" si="129"/>
        <v>2.4107874269409546</v>
      </c>
      <c r="BE56" s="269" t="e">
        <f t="shared" si="129"/>
        <v>#DIV/0!</v>
      </c>
      <c r="BF56" s="269" t="e">
        <f t="shared" si="129"/>
        <v>#DIV/0!</v>
      </c>
      <c r="BG56" s="269">
        <f t="shared" ref="BG56:BM56" si="131">+BG55/BG54</f>
        <v>0.55921515469764693</v>
      </c>
      <c r="BH56" s="269">
        <f t="shared" si="131"/>
        <v>0.18961553718236901</v>
      </c>
      <c r="BI56" s="269">
        <f t="shared" si="131"/>
        <v>2.3235230569788259</v>
      </c>
      <c r="BJ56" s="269">
        <f t="shared" si="131"/>
        <v>0.56587470083991387</v>
      </c>
      <c r="BK56" s="269">
        <f t="shared" si="131"/>
        <v>0.77214897062225307</v>
      </c>
      <c r="BL56" s="269" t="e">
        <f t="shared" si="131"/>
        <v>#DIV/0!</v>
      </c>
      <c r="BM56" s="269" t="e">
        <f t="shared" si="131"/>
        <v>#DIV/0!</v>
      </c>
      <c r="BN56" s="269">
        <f t="shared" si="129"/>
        <v>0.56435620111805185</v>
      </c>
      <c r="BO56" s="269">
        <f t="shared" si="129"/>
        <v>3.8306531213460282E-2</v>
      </c>
      <c r="BP56" s="269">
        <f t="shared" si="129"/>
        <v>2.1012270732749134</v>
      </c>
      <c r="BQ56" s="269">
        <f t="shared" si="129"/>
        <v>0.45309394106123585</v>
      </c>
      <c r="BR56" s="269">
        <f t="shared" si="129"/>
        <v>2.8397784798081682</v>
      </c>
      <c r="BS56" s="269" t="e">
        <f t="shared" si="129"/>
        <v>#DIV/0!</v>
      </c>
      <c r="BT56" s="269" t="e">
        <f t="shared" si="129"/>
        <v>#DIV/0!</v>
      </c>
      <c r="BU56" s="269">
        <f t="shared" si="129"/>
        <v>0.65132826085334095</v>
      </c>
      <c r="BV56" s="269">
        <f t="shared" si="129"/>
        <v>7.6785765864648622E-2</v>
      </c>
      <c r="BW56" s="269">
        <f t="shared" si="129"/>
        <v>2.4292925270771653</v>
      </c>
      <c r="BX56" s="269">
        <f t="shared" si="129"/>
        <v>0.53410056220840196</v>
      </c>
      <c r="BY56" s="269">
        <f t="shared" ref="BY56:EJ56" si="132">+BY55/BY54</f>
        <v>2.269793753164139</v>
      </c>
      <c r="BZ56" s="269" t="e">
        <f t="shared" si="132"/>
        <v>#DIV/0!</v>
      </c>
      <c r="CA56" s="269" t="e">
        <f t="shared" si="132"/>
        <v>#DIV/0!</v>
      </c>
      <c r="CB56" s="269">
        <f t="shared" si="132"/>
        <v>0.42516790376127062</v>
      </c>
      <c r="CC56" s="269">
        <f t="shared" si="132"/>
        <v>7.038628384383222E-2</v>
      </c>
      <c r="CD56" s="269">
        <f t="shared" si="132"/>
        <v>2.1723386752787763</v>
      </c>
      <c r="CE56" s="269">
        <f t="shared" si="132"/>
        <v>0.2988393280375049</v>
      </c>
      <c r="CF56" s="269" t="e">
        <f t="shared" si="132"/>
        <v>#DIV/0!</v>
      </c>
      <c r="CG56" s="269" t="e">
        <f t="shared" si="132"/>
        <v>#DIV/0!</v>
      </c>
      <c r="CH56" s="269" t="e">
        <f t="shared" si="132"/>
        <v>#DIV/0!</v>
      </c>
      <c r="CI56" s="269">
        <f t="shared" si="132"/>
        <v>0.76344487205480183</v>
      </c>
      <c r="CJ56" s="269">
        <f t="shared" si="132"/>
        <v>5.8538034126184448E-2</v>
      </c>
      <c r="CK56" s="269">
        <f t="shared" si="132"/>
        <v>1.0788170891524351</v>
      </c>
      <c r="CL56" s="269">
        <f t="shared" si="132"/>
        <v>0.411943216590553</v>
      </c>
      <c r="CM56" s="269">
        <f t="shared" si="132"/>
        <v>1.7604736026060672</v>
      </c>
      <c r="CN56" s="269" t="e">
        <f t="shared" si="132"/>
        <v>#DIV/0!</v>
      </c>
      <c r="CO56" s="269">
        <f t="shared" si="132"/>
        <v>1.6960743035035462</v>
      </c>
      <c r="CP56" s="269">
        <f t="shared" si="132"/>
        <v>1.2864777461811392</v>
      </c>
      <c r="CQ56" s="269">
        <f t="shared" si="132"/>
        <v>0.35061617970716252</v>
      </c>
      <c r="CR56" s="269">
        <f t="shared" si="132"/>
        <v>0.80853730253490297</v>
      </c>
      <c r="CS56" s="269">
        <f t="shared" si="132"/>
        <v>0.92006676179535651</v>
      </c>
      <c r="CT56" s="269">
        <f t="shared" si="132"/>
        <v>0.76745872682352401</v>
      </c>
      <c r="CU56" s="269">
        <f t="shared" si="132"/>
        <v>0.82729381192455187</v>
      </c>
      <c r="CV56" s="269">
        <f t="shared" si="132"/>
        <v>2.6505779805191541</v>
      </c>
      <c r="CW56" s="269">
        <f t="shared" si="132"/>
        <v>1.8136874355677566</v>
      </c>
      <c r="CX56" s="269" t="e">
        <f t="shared" si="132"/>
        <v>#DIV/0!</v>
      </c>
      <c r="CY56" s="269" t="e">
        <f t="shared" si="132"/>
        <v>#DIV/0!</v>
      </c>
      <c r="CZ56" s="269" t="e">
        <f t="shared" si="132"/>
        <v>#DIV/0!</v>
      </c>
      <c r="DA56" s="269">
        <f t="shared" si="132"/>
        <v>0.91030848084141536</v>
      </c>
      <c r="DB56" s="269">
        <f t="shared" si="132"/>
        <v>1.2989536952550573</v>
      </c>
      <c r="DC56" s="269">
        <f t="shared" si="132"/>
        <v>4.9552162031827685</v>
      </c>
      <c r="DD56" s="269">
        <f t="shared" si="132"/>
        <v>10.455872732995399</v>
      </c>
      <c r="DE56" s="269">
        <f t="shared" si="132"/>
        <v>1.5271032521031576</v>
      </c>
      <c r="DF56" s="269">
        <f t="shared" si="132"/>
        <v>3.0056067448838735</v>
      </c>
      <c r="DG56" s="269">
        <f t="shared" si="132"/>
        <v>12.387093329079235</v>
      </c>
      <c r="DH56" s="269">
        <f t="shared" si="132"/>
        <v>37.571649848729145</v>
      </c>
      <c r="DI56" s="269">
        <f t="shared" si="132"/>
        <v>39.162680322238181</v>
      </c>
      <c r="DJ56" s="269">
        <f t="shared" si="132"/>
        <v>88.382166860476573</v>
      </c>
      <c r="DK56" s="269">
        <f t="shared" si="132"/>
        <v>3.9627424262505029</v>
      </c>
      <c r="DL56" s="269">
        <f t="shared" si="132"/>
        <v>3.2003081324539839</v>
      </c>
      <c r="DM56" s="269">
        <f t="shared" si="132"/>
        <v>2.6417683981288733</v>
      </c>
      <c r="DN56" s="269">
        <f t="shared" si="132"/>
        <v>1.6013789067439206</v>
      </c>
      <c r="DO56" s="269">
        <f t="shared" si="132"/>
        <v>1.4995147815775258</v>
      </c>
      <c r="DP56" s="269">
        <f t="shared" si="132"/>
        <v>3.3504298327897462</v>
      </c>
      <c r="DQ56" s="269">
        <f t="shared" si="132"/>
        <v>1.8633710144561741</v>
      </c>
      <c r="DR56" s="269">
        <f t="shared" si="132"/>
        <v>0.46423733405581141</v>
      </c>
      <c r="DS56" s="269">
        <f t="shared" si="132"/>
        <v>0.49271948923872394</v>
      </c>
      <c r="DT56" s="269">
        <f t="shared" si="132"/>
        <v>0.72479275141889776</v>
      </c>
      <c r="DU56" s="269">
        <f t="shared" si="132"/>
        <v>0.89656280918011522</v>
      </c>
      <c r="DV56" s="269">
        <f t="shared" si="132"/>
        <v>2.7920043899788221</v>
      </c>
      <c r="DW56" s="269">
        <f t="shared" si="132"/>
        <v>1.4416584746152901</v>
      </c>
      <c r="DX56" s="269">
        <f t="shared" si="132"/>
        <v>1.5424901727428979</v>
      </c>
      <c r="DY56" s="269">
        <f t="shared" si="132"/>
        <v>3.6859694822828004</v>
      </c>
      <c r="DZ56" s="269">
        <f t="shared" si="132"/>
        <v>1.9918301545189527</v>
      </c>
      <c r="EA56" s="269" t="e">
        <f t="shared" si="132"/>
        <v>#DIV/0!</v>
      </c>
      <c r="EB56" s="269">
        <f t="shared" si="132"/>
        <v>0.45100084277331776</v>
      </c>
      <c r="EC56" s="269">
        <f t="shared" si="132"/>
        <v>0.90563177120380423</v>
      </c>
      <c r="ED56" s="269">
        <f t="shared" si="132"/>
        <v>0.81090706985902461</v>
      </c>
      <c r="EE56" s="269">
        <f t="shared" si="132"/>
        <v>3.1065520801618929</v>
      </c>
      <c r="EF56" s="269">
        <f t="shared" si="132"/>
        <v>1.636714464590157</v>
      </c>
      <c r="EG56" s="269">
        <f t="shared" si="132"/>
        <v>1.598214794727145</v>
      </c>
      <c r="EH56" s="269">
        <f t="shared" si="132"/>
        <v>3.6778911977262094</v>
      </c>
      <c r="EI56" s="269">
        <f t="shared" si="132"/>
        <v>2.0939291259795207</v>
      </c>
      <c r="EJ56" s="269">
        <f t="shared" si="132"/>
        <v>0.46423733405581141</v>
      </c>
      <c r="EK56" s="269">
        <f t="shared" ref="EK56:GV56" si="133">+EK55/EK54</f>
        <v>0.50358149227690963</v>
      </c>
      <c r="EL56" s="269">
        <f t="shared" si="133"/>
        <v>0.84064904435918053</v>
      </c>
      <c r="EM56" s="269">
        <f t="shared" si="133"/>
        <v>0.90673231038616597</v>
      </c>
      <c r="EN56" s="269">
        <f t="shared" si="133"/>
        <v>1.6671604836856204</v>
      </c>
      <c r="EO56" s="269">
        <f t="shared" si="133"/>
        <v>0.99257779595281326</v>
      </c>
      <c r="EP56" s="269">
        <f t="shared" si="133"/>
        <v>0.95953407082282383</v>
      </c>
      <c r="EQ56" s="269">
        <f t="shared" si="133"/>
        <v>2.8202147961386843</v>
      </c>
      <c r="ER56" s="269">
        <f t="shared" si="133"/>
        <v>1.4582396128723913</v>
      </c>
      <c r="ES56" s="269" t="e">
        <f t="shared" si="133"/>
        <v>#DIV/0!</v>
      </c>
      <c r="ET56" s="269">
        <f t="shared" si="133"/>
        <v>0.43111433907449681</v>
      </c>
      <c r="EU56" s="269">
        <f t="shared" si="133"/>
        <v>0.82867488066582351</v>
      </c>
      <c r="EV56" s="269">
        <f t="shared" si="133"/>
        <v>0.75733007863887514</v>
      </c>
      <c r="EW56" s="269">
        <f t="shared" si="133"/>
        <v>2.004537735012867</v>
      </c>
      <c r="EX56" s="269">
        <f t="shared" si="133"/>
        <v>1.5740934357349257</v>
      </c>
      <c r="EY56" s="269">
        <f t="shared" si="133"/>
        <v>1.0843620520268249</v>
      </c>
      <c r="EZ56" s="269">
        <f t="shared" si="133"/>
        <v>2.626274815429352</v>
      </c>
      <c r="FA56" s="269">
        <f t="shared" si="133"/>
        <v>1.588806984761107</v>
      </c>
      <c r="FB56" s="269">
        <f t="shared" si="133"/>
        <v>0.88551958448861634</v>
      </c>
      <c r="FC56" s="269">
        <f t="shared" si="133"/>
        <v>0.32058989884004491</v>
      </c>
      <c r="FD56" s="269">
        <f t="shared" si="133"/>
        <v>0.56531277829217808</v>
      </c>
      <c r="FE56" s="269">
        <f t="shared" si="133"/>
        <v>0.74559444879133552</v>
      </c>
      <c r="FF56" s="269">
        <f t="shared" si="133"/>
        <v>1.4592357705642438</v>
      </c>
      <c r="FG56" s="269">
        <f t="shared" si="133"/>
        <v>1.4153226192307036</v>
      </c>
      <c r="FH56" s="269">
        <f t="shared" si="133"/>
        <v>0.85054119312268428</v>
      </c>
      <c r="FI56" s="269">
        <f t="shared" si="133"/>
        <v>2.7718802186823761</v>
      </c>
      <c r="FJ56" s="269">
        <f t="shared" si="133"/>
        <v>1.5908396226415096</v>
      </c>
      <c r="FK56" s="269">
        <f t="shared" si="133"/>
        <v>0.72123782198820818</v>
      </c>
      <c r="FL56" s="269">
        <f t="shared" si="133"/>
        <v>1.2226531875386839</v>
      </c>
      <c r="FM56" s="269">
        <f t="shared" si="133"/>
        <v>0.88994989507083977</v>
      </c>
      <c r="FN56" s="269">
        <f t="shared" si="133"/>
        <v>0.92110296176025974</v>
      </c>
      <c r="FO56" s="269">
        <f t="shared" si="133"/>
        <v>1.6888153493984057</v>
      </c>
      <c r="FP56" s="269">
        <f t="shared" si="133"/>
        <v>1.6516864827194939</v>
      </c>
      <c r="FQ56" s="269">
        <f t="shared" si="133"/>
        <v>0.63518054194402374</v>
      </c>
      <c r="FR56" s="269">
        <f t="shared" si="133"/>
        <v>1.5037878787878789</v>
      </c>
      <c r="FS56" s="269">
        <f t="shared" si="133"/>
        <v>1.2725660392075298</v>
      </c>
      <c r="FT56" s="269" t="e">
        <f t="shared" si="133"/>
        <v>#DIV/0!</v>
      </c>
      <c r="FU56" s="269">
        <f t="shared" si="133"/>
        <v>0.82775748721694664</v>
      </c>
      <c r="FV56" s="269">
        <f t="shared" si="133"/>
        <v>0.27884416747004542</v>
      </c>
      <c r="FW56" s="269">
        <f t="shared" si="133"/>
        <v>0.34527675276752767</v>
      </c>
      <c r="FX56" s="269">
        <f t="shared" si="133"/>
        <v>1.7393237711332756</v>
      </c>
      <c r="FY56" s="269">
        <f t="shared" si="133"/>
        <v>0.95825163983113104</v>
      </c>
      <c r="FZ56" s="269">
        <f t="shared" si="133"/>
        <v>1.4485749470181313</v>
      </c>
      <c r="GA56" s="269">
        <f t="shared" si="133"/>
        <v>2.7234885359888041</v>
      </c>
      <c r="GB56" s="269">
        <f t="shared" si="133"/>
        <v>1.2911566994772528</v>
      </c>
      <c r="GC56" s="269" t="e">
        <f t="shared" si="133"/>
        <v>#DIV/0!</v>
      </c>
      <c r="GD56" s="269">
        <f t="shared" si="133"/>
        <v>0.27777848605577693</v>
      </c>
      <c r="GE56" s="269">
        <f t="shared" si="133"/>
        <v>0.49317622456052901</v>
      </c>
      <c r="GF56" s="269">
        <f t="shared" si="133"/>
        <v>0.66185562310030399</v>
      </c>
      <c r="GG56" s="269">
        <f t="shared" si="133"/>
        <v>2.5999434505612178</v>
      </c>
      <c r="GH56" s="269">
        <f t="shared" si="133"/>
        <v>0.32982342116596847</v>
      </c>
      <c r="GI56" s="269">
        <f t="shared" si="133"/>
        <v>1.3559424861979008</v>
      </c>
      <c r="GJ56" s="269">
        <f t="shared" si="133"/>
        <v>1.9643194838422604</v>
      </c>
      <c r="GK56" s="269">
        <f t="shared" si="133"/>
        <v>1.8085181474901408</v>
      </c>
      <c r="GL56" s="269">
        <f t="shared" si="133"/>
        <v>2.4555481885234727</v>
      </c>
      <c r="GM56" s="269" t="e">
        <f t="shared" si="133"/>
        <v>#DIV/0!</v>
      </c>
      <c r="GN56" s="269" t="e">
        <f t="shared" si="133"/>
        <v>#DIV/0!</v>
      </c>
      <c r="GO56" s="269" t="e">
        <f t="shared" si="133"/>
        <v>#DIV/0!</v>
      </c>
      <c r="GP56" s="269">
        <f t="shared" si="133"/>
        <v>2.7705041938699786</v>
      </c>
      <c r="GQ56" s="269">
        <f t="shared" si="133"/>
        <v>0.4121453097498341</v>
      </c>
      <c r="GR56" s="269">
        <f t="shared" si="133"/>
        <v>1.3760196818716346</v>
      </c>
      <c r="GS56" s="269">
        <f t="shared" si="133"/>
        <v>6.2393686344547952</v>
      </c>
      <c r="GT56" s="269" t="e">
        <f t="shared" si="133"/>
        <v>#DIV/0!</v>
      </c>
      <c r="GU56" s="269" t="e">
        <f t="shared" si="133"/>
        <v>#DIV/0!</v>
      </c>
      <c r="GV56" s="269" t="e">
        <f t="shared" si="133"/>
        <v>#DIV/0!</v>
      </c>
      <c r="GW56" s="269">
        <f t="shared" ref="GW56:HH56" si="134">+GW55/GW54</f>
        <v>0.26230599513085817</v>
      </c>
      <c r="GX56" s="269" t="e">
        <f t="shared" si="134"/>
        <v>#DIV/0!</v>
      </c>
      <c r="GY56" s="269">
        <f t="shared" si="134"/>
        <v>1.5900234996783542</v>
      </c>
      <c r="GZ56" s="269">
        <f t="shared" si="134"/>
        <v>1.1326900902462109</v>
      </c>
      <c r="HA56" s="269">
        <f t="shared" si="134"/>
        <v>1.3887435387090621</v>
      </c>
      <c r="HB56" s="269">
        <f t="shared" si="134"/>
        <v>2.4013573950568849</v>
      </c>
      <c r="HC56" s="269">
        <f t="shared" si="134"/>
        <v>1.2249137141254558</v>
      </c>
      <c r="HD56" s="269">
        <f t="shared" si="134"/>
        <v>1.2593111198316149</v>
      </c>
      <c r="HE56" s="269">
        <f t="shared" si="134"/>
        <v>0.36453496543705199</v>
      </c>
      <c r="HF56" s="269">
        <f t="shared" si="134"/>
        <v>0.58084812742273639</v>
      </c>
      <c r="HG56" s="269">
        <f t="shared" si="134"/>
        <v>1.2869435776875402</v>
      </c>
      <c r="HH56" s="269">
        <f t="shared" si="134"/>
        <v>0</v>
      </c>
    </row>
    <row r="57" spans="1:216" x14ac:dyDescent="0.2">
      <c r="A57" s="270" t="s">
        <v>313</v>
      </c>
      <c r="B57" s="271">
        <f>+B46/B55</f>
        <v>4.4869257318582267</v>
      </c>
      <c r="C57" s="271">
        <f t="shared" ref="C57:BX57" si="135">+C46/C55</f>
        <v>10.399782199644406</v>
      </c>
      <c r="D57" s="271">
        <f t="shared" si="135"/>
        <v>10.209016330916004</v>
      </c>
      <c r="E57" s="271">
        <f t="shared" si="135"/>
        <v>11.121894359768659</v>
      </c>
      <c r="F57" s="271">
        <f t="shared" si="135"/>
        <v>12.804932102807383</v>
      </c>
      <c r="G57" s="271">
        <f t="shared" si="135"/>
        <v>8.5483024725702705</v>
      </c>
      <c r="H57" s="271">
        <f t="shared" si="135"/>
        <v>8.6508205064827539</v>
      </c>
      <c r="I57" s="271">
        <f t="shared" si="135"/>
        <v>9.8833417462670141</v>
      </c>
      <c r="J57" s="271">
        <f t="shared" si="135"/>
        <v>7.2666237078865095</v>
      </c>
      <c r="K57" s="271">
        <f t="shared" si="135"/>
        <v>9.3006591023627578</v>
      </c>
      <c r="L57" s="271">
        <f t="shared" si="135"/>
        <v>9.6629483515248715</v>
      </c>
      <c r="M57" s="271">
        <f t="shared" si="135"/>
        <v>8.5695843066198218</v>
      </c>
      <c r="N57" s="271">
        <f t="shared" ref="N57:P57" si="136">+N46/N55</f>
        <v>7.0418823611051735</v>
      </c>
      <c r="O57" s="271">
        <f t="shared" si="136"/>
        <v>6.5684197417476788</v>
      </c>
      <c r="P57" s="271">
        <f t="shared" si="136"/>
        <v>8.238114591117462</v>
      </c>
      <c r="Q57" s="271">
        <f t="shared" si="135"/>
        <v>12.126243711225856</v>
      </c>
      <c r="R57" s="271">
        <f t="shared" si="135"/>
        <v>7.408441760282046</v>
      </c>
      <c r="S57" s="271">
        <f t="shared" si="135"/>
        <v>14.334822941922473</v>
      </c>
      <c r="T57" s="271">
        <f t="shared" si="135"/>
        <v>12.022363675027272</v>
      </c>
      <c r="U57" s="271">
        <f t="shared" si="135"/>
        <v>11.667072462625123</v>
      </c>
      <c r="V57" s="271">
        <f t="shared" si="135"/>
        <v>13.032482362704577</v>
      </c>
      <c r="W57" s="271">
        <f t="shared" si="135"/>
        <v>6.0641006897403162</v>
      </c>
      <c r="X57" s="271">
        <f t="shared" si="135"/>
        <v>5.7915313956663024</v>
      </c>
      <c r="Y57" s="271">
        <f t="shared" si="135"/>
        <v>10.301141698141604</v>
      </c>
      <c r="Z57" s="271">
        <f t="shared" si="135"/>
        <v>4.4315073192460313</v>
      </c>
      <c r="AA57" s="271">
        <f t="shared" si="135"/>
        <v>4.3577048609322988</v>
      </c>
      <c r="AB57" s="271">
        <f t="shared" si="135"/>
        <v>1.6564092575087264</v>
      </c>
      <c r="AC57" s="271">
        <f t="shared" si="135"/>
        <v>5.3566626382324403</v>
      </c>
      <c r="AD57" s="271">
        <f t="shared" si="135"/>
        <v>6.131855073287741</v>
      </c>
      <c r="AE57" s="271">
        <f t="shared" si="135"/>
        <v>3.3452942133916692</v>
      </c>
      <c r="AF57" s="271">
        <f t="shared" si="135"/>
        <v>2.9312475924607786</v>
      </c>
      <c r="AG57" s="271">
        <f t="shared" si="135"/>
        <v>2.3812250125105598</v>
      </c>
      <c r="AH57" s="271">
        <f t="shared" si="135"/>
        <v>3.9384407636236829</v>
      </c>
      <c r="AI57" s="271">
        <f t="shared" si="135"/>
        <v>4.2749211324773446</v>
      </c>
      <c r="AJ57" s="271">
        <f t="shared" si="135"/>
        <v>5.1849468565133474</v>
      </c>
      <c r="AK57" s="271">
        <f t="shared" si="135"/>
        <v>4.930628215022538</v>
      </c>
      <c r="AL57" s="271">
        <f t="shared" si="135"/>
        <v>5.7846173129774776</v>
      </c>
      <c r="AM57" s="271">
        <f t="shared" si="135"/>
        <v>4.9887683848883748</v>
      </c>
      <c r="AN57" s="271">
        <f t="shared" si="135"/>
        <v>1.2233212904731026</v>
      </c>
      <c r="AO57" s="271">
        <f t="shared" si="135"/>
        <v>5.3703559538366603</v>
      </c>
      <c r="AP57" s="271">
        <f t="shared" si="135"/>
        <v>6.8562676914033762</v>
      </c>
      <c r="AQ57" s="271">
        <f t="shared" si="135"/>
        <v>4.117637587350659</v>
      </c>
      <c r="AR57" s="271">
        <f t="shared" si="135"/>
        <v>3.500296834168203</v>
      </c>
      <c r="AS57" s="271">
        <f t="shared" si="135"/>
        <v>2.3402578655965685</v>
      </c>
      <c r="AT57" s="271">
        <f t="shared" si="135"/>
        <v>3.7127838355277136</v>
      </c>
      <c r="AU57" s="271">
        <f t="shared" si="135"/>
        <v>4.5404984940620619</v>
      </c>
      <c r="AV57" s="271">
        <f t="shared" si="135"/>
        <v>5.454482528333255</v>
      </c>
      <c r="AW57" s="271">
        <f t="shared" si="135"/>
        <v>5.398698369236226</v>
      </c>
      <c r="AX57" s="271">
        <f t="shared" si="135"/>
        <v>6.752777837000397</v>
      </c>
      <c r="AY57" s="271">
        <f t="shared" si="135"/>
        <v>41.199360044949159</v>
      </c>
      <c r="AZ57" s="271">
        <f t="shared" si="135"/>
        <v>54.327372407643281</v>
      </c>
      <c r="BA57" s="271">
        <f t="shared" si="135"/>
        <v>113.78901313979408</v>
      </c>
      <c r="BB57" s="271">
        <f t="shared" si="135"/>
        <v>17.96955886907659</v>
      </c>
      <c r="BC57" s="271">
        <f t="shared" si="135"/>
        <v>65.569401004683229</v>
      </c>
      <c r="BD57" s="271">
        <f t="shared" si="135"/>
        <v>10.452345499898188</v>
      </c>
      <c r="BE57" s="271" t="e">
        <f t="shared" si="135"/>
        <v>#DIV/0!</v>
      </c>
      <c r="BF57" s="271" t="e">
        <f t="shared" si="135"/>
        <v>#DIV/0!</v>
      </c>
      <c r="BG57" s="271">
        <f t="shared" ref="BG57:BM57" si="137">+BG46/BG55</f>
        <v>49.781413188835259</v>
      </c>
      <c r="BH57" s="271">
        <f t="shared" si="137"/>
        <v>110.85423821142079</v>
      </c>
      <c r="BI57" s="271">
        <f t="shared" si="137"/>
        <v>19.130072066686594</v>
      </c>
      <c r="BJ57" s="271">
        <f t="shared" si="137"/>
        <v>49.541789155167109</v>
      </c>
      <c r="BK57" s="271">
        <f t="shared" si="137"/>
        <v>4.5026962252846019</v>
      </c>
      <c r="BL57" s="271" t="e">
        <f t="shared" si="137"/>
        <v>#DIV/0!</v>
      </c>
      <c r="BM57" s="271" t="e">
        <f t="shared" si="137"/>
        <v>#DIV/0!</v>
      </c>
      <c r="BN57" s="271">
        <f t="shared" si="135"/>
        <v>58.563823924868636</v>
      </c>
      <c r="BO57" s="271">
        <f t="shared" si="135"/>
        <v>133.18758423848411</v>
      </c>
      <c r="BP57" s="271">
        <f t="shared" si="135"/>
        <v>14.014670325777946</v>
      </c>
      <c r="BQ57" s="271">
        <f t="shared" si="135"/>
        <v>72.098035587891886</v>
      </c>
      <c r="BR57" s="271">
        <f t="shared" si="135"/>
        <v>10.301898551793002</v>
      </c>
      <c r="BS57" s="271" t="e">
        <f t="shared" si="135"/>
        <v>#DIV/0!</v>
      </c>
      <c r="BT57" s="271" t="e">
        <f t="shared" si="135"/>
        <v>#DIV/0!</v>
      </c>
      <c r="BU57" s="271">
        <f t="shared" si="135"/>
        <v>53.031155900772056</v>
      </c>
      <c r="BV57" s="271">
        <f t="shared" si="135"/>
        <v>125.75145450897783</v>
      </c>
      <c r="BW57" s="271">
        <f t="shared" si="135"/>
        <v>13.961102385132861</v>
      </c>
      <c r="BX57" s="271">
        <f t="shared" si="135"/>
        <v>64.759044574654595</v>
      </c>
      <c r="BY57" s="271">
        <f t="shared" ref="BY57:EJ57" si="138">+BY46/BY55</f>
        <v>9.1080014352350194</v>
      </c>
      <c r="BZ57" s="271" t="e">
        <f t="shared" si="138"/>
        <v>#DIV/0!</v>
      </c>
      <c r="CA57" s="271" t="e">
        <f t="shared" si="138"/>
        <v>#DIV/0!</v>
      </c>
      <c r="CB57" s="271">
        <f t="shared" si="138"/>
        <v>29.105388395143024</v>
      </c>
      <c r="CC57" s="271">
        <f t="shared" si="138"/>
        <v>87.962718725270932</v>
      </c>
      <c r="CD57" s="271">
        <f t="shared" si="138"/>
        <v>11.765228387832718</v>
      </c>
      <c r="CE57" s="271">
        <f t="shared" si="138"/>
        <v>45.018361615403819</v>
      </c>
      <c r="CF57" s="271" t="e">
        <f t="shared" si="138"/>
        <v>#DIV/0!</v>
      </c>
      <c r="CG57" s="271" t="e">
        <f t="shared" si="138"/>
        <v>#DIV/0!</v>
      </c>
      <c r="CH57" s="271" t="e">
        <f t="shared" si="138"/>
        <v>#DIV/0!</v>
      </c>
      <c r="CI57" s="271">
        <f t="shared" si="138"/>
        <v>24.018428885339205</v>
      </c>
      <c r="CJ57" s="271">
        <f t="shared" si="138"/>
        <v>110.33555396495835</v>
      </c>
      <c r="CK57" s="271">
        <f t="shared" si="138"/>
        <v>12.000348248372385</v>
      </c>
      <c r="CL57" s="271">
        <f t="shared" si="138"/>
        <v>46.352381829291772</v>
      </c>
      <c r="CM57" s="271">
        <f t="shared" si="138"/>
        <v>10.719512846060779</v>
      </c>
      <c r="CN57" s="271" t="e">
        <f t="shared" si="138"/>
        <v>#DIV/0!</v>
      </c>
      <c r="CO57" s="271">
        <f t="shared" si="138"/>
        <v>7.5422660877197174</v>
      </c>
      <c r="CP57" s="271">
        <f t="shared" si="138"/>
        <v>4.7586391617516099</v>
      </c>
      <c r="CQ57" s="271">
        <f t="shared" si="138"/>
        <v>8.7851552392288426</v>
      </c>
      <c r="CR57" s="271">
        <f t="shared" si="138"/>
        <v>8.5415624210711911</v>
      </c>
      <c r="CS57" s="271">
        <f t="shared" si="138"/>
        <v>7.0016507086468636</v>
      </c>
      <c r="CT57" s="271">
        <f t="shared" si="138"/>
        <v>6.2382524812811404</v>
      </c>
      <c r="CU57" s="271">
        <f t="shared" si="138"/>
        <v>4.388775879696059</v>
      </c>
      <c r="CV57" s="271">
        <f t="shared" si="138"/>
        <v>1.1385195281594396</v>
      </c>
      <c r="CW57" s="271">
        <f t="shared" si="138"/>
        <v>2.5109496929474839</v>
      </c>
      <c r="CX57" s="271" t="e">
        <f t="shared" si="138"/>
        <v>#DIV/0!</v>
      </c>
      <c r="CY57" s="271" t="e">
        <f t="shared" si="138"/>
        <v>#DIV/0!</v>
      </c>
      <c r="CZ57" s="271" t="e">
        <f t="shared" si="138"/>
        <v>#DIV/0!</v>
      </c>
      <c r="DA57" s="271">
        <f t="shared" si="138"/>
        <v>3.1533465115753359</v>
      </c>
      <c r="DB57" s="271">
        <f t="shared" si="138"/>
        <v>3.0620767070133659</v>
      </c>
      <c r="DC57" s="271">
        <f t="shared" si="138"/>
        <v>1.1740261593958425</v>
      </c>
      <c r="DD57" s="271">
        <f t="shared" si="138"/>
        <v>0.87573479159416667</v>
      </c>
      <c r="DE57" s="271">
        <f t="shared" si="138"/>
        <v>2.9162012497337142</v>
      </c>
      <c r="DF57" s="271">
        <f t="shared" si="138"/>
        <v>2.0026674251526555</v>
      </c>
      <c r="DG57" s="271">
        <f t="shared" si="138"/>
        <v>0.59196117053246711</v>
      </c>
      <c r="DH57" s="271">
        <f t="shared" si="138"/>
        <v>0.19661542306608951</v>
      </c>
      <c r="DI57" s="271">
        <f t="shared" si="138"/>
        <v>0.13698545430835676</v>
      </c>
      <c r="DJ57" s="271">
        <f t="shared" si="138"/>
        <v>0.10191189332610209</v>
      </c>
      <c r="DK57" s="271">
        <f t="shared" si="138"/>
        <v>3.6874850978559106</v>
      </c>
      <c r="DL57" s="271">
        <f t="shared" si="138"/>
        <v>3.736525659964133</v>
      </c>
      <c r="DM57" s="271">
        <f t="shared" si="138"/>
        <v>3.6822359924848764</v>
      </c>
      <c r="DN57" s="271">
        <f t="shared" si="138"/>
        <v>5.3273568432863039</v>
      </c>
      <c r="DO57" s="271">
        <f t="shared" si="138"/>
        <v>3.6455135937185932</v>
      </c>
      <c r="DP57" s="271">
        <f t="shared" si="138"/>
        <v>1.4349395812035965</v>
      </c>
      <c r="DQ57" s="271">
        <f t="shared" si="138"/>
        <v>3.3251166921360813</v>
      </c>
      <c r="DR57" s="271">
        <f t="shared" si="138"/>
        <v>3</v>
      </c>
      <c r="DS57" s="271">
        <f t="shared" si="138"/>
        <v>8.7525087481994852</v>
      </c>
      <c r="DT57" s="271">
        <f t="shared" si="138"/>
        <v>7.7501586961726794</v>
      </c>
      <c r="DU57" s="271">
        <f t="shared" si="138"/>
        <v>8.2066956029419647</v>
      </c>
      <c r="DV57" s="271">
        <f t="shared" si="138"/>
        <v>3.7711863872194833</v>
      </c>
      <c r="DW57" s="271">
        <f t="shared" si="138"/>
        <v>5.4088447798019823</v>
      </c>
      <c r="DX57" s="271">
        <f t="shared" si="138"/>
        <v>3.7148730373583052</v>
      </c>
      <c r="DY57" s="271">
        <f t="shared" si="138"/>
        <v>1.3232976908829668</v>
      </c>
      <c r="DZ57" s="271">
        <f t="shared" si="138"/>
        <v>3.4133141555443913</v>
      </c>
      <c r="EA57" s="271" t="e">
        <f t="shared" si="138"/>
        <v>#DIV/0!</v>
      </c>
      <c r="EB57" s="271">
        <f t="shared" si="138"/>
        <v>8.3983801320529263</v>
      </c>
      <c r="EC57" s="271">
        <f t="shared" si="138"/>
        <v>7.8264538410107658</v>
      </c>
      <c r="ED57" s="271">
        <f t="shared" si="138"/>
        <v>7.7888046292672977</v>
      </c>
      <c r="EE57" s="271">
        <f t="shared" si="138"/>
        <v>3.749860176472096</v>
      </c>
      <c r="EF57" s="271">
        <f t="shared" si="138"/>
        <v>5.3883200313687087</v>
      </c>
      <c r="EG57" s="271">
        <f t="shared" si="138"/>
        <v>3.6653589774588538</v>
      </c>
      <c r="EH57" s="271">
        <f t="shared" si="138"/>
        <v>1.4033870830937998</v>
      </c>
      <c r="EI57" s="271">
        <f t="shared" si="138"/>
        <v>3.3320432359508172</v>
      </c>
      <c r="EJ57" s="271">
        <f t="shared" si="138"/>
        <v>3</v>
      </c>
      <c r="EK57" s="271">
        <f t="shared" ref="EK57:GV57" si="139">+EK46/EK55</f>
        <v>8.6803541034813669</v>
      </c>
      <c r="EL57" s="271">
        <f t="shared" si="139"/>
        <v>7.7831152388715452</v>
      </c>
      <c r="EM57" s="271">
        <f t="shared" si="139"/>
        <v>8.0462348131730366</v>
      </c>
      <c r="EN57" s="271">
        <f t="shared" si="139"/>
        <v>3.3679852064042701</v>
      </c>
      <c r="EO57" s="271">
        <f t="shared" si="139"/>
        <v>4.9558972482483989</v>
      </c>
      <c r="EP57" s="271">
        <f t="shared" si="139"/>
        <v>3.8718991586202613</v>
      </c>
      <c r="EQ57" s="271">
        <f t="shared" si="139"/>
        <v>1.2876562527783211</v>
      </c>
      <c r="ER57" s="271">
        <f t="shared" si="139"/>
        <v>3.6221080125565339</v>
      </c>
      <c r="ES57" s="271" t="e">
        <f t="shared" si="139"/>
        <v>#DIV/0!</v>
      </c>
      <c r="ET57" s="271">
        <f t="shared" si="139"/>
        <v>7.8480799406990958</v>
      </c>
      <c r="EU57" s="271">
        <f t="shared" si="139"/>
        <v>7.6970605539185639</v>
      </c>
      <c r="EV57" s="271">
        <f t="shared" si="139"/>
        <v>7.958854303579983</v>
      </c>
      <c r="EW57" s="271">
        <f t="shared" si="139"/>
        <v>3.428700388709601</v>
      </c>
      <c r="EX57" s="271">
        <f t="shared" si="139"/>
        <v>5.1857015453963076</v>
      </c>
      <c r="EY57" s="271">
        <f t="shared" si="139"/>
        <v>3.7683451716030798</v>
      </c>
      <c r="EZ57" s="271">
        <f t="shared" si="139"/>
        <v>1.2766611571302762</v>
      </c>
      <c r="FA57" s="271">
        <f t="shared" si="139"/>
        <v>3.1012213057100837</v>
      </c>
      <c r="FB57" s="271">
        <f t="shared" si="139"/>
        <v>2.5090957200502744</v>
      </c>
      <c r="FC57" s="271">
        <f t="shared" si="139"/>
        <v>8.2317434700494285</v>
      </c>
      <c r="FD57" s="271">
        <f t="shared" si="139"/>
        <v>7.3586458713682124</v>
      </c>
      <c r="FE57" s="271">
        <f t="shared" si="139"/>
        <v>7.1751484512520385</v>
      </c>
      <c r="FF57" s="271">
        <f t="shared" si="139"/>
        <v>4.3737010093289843</v>
      </c>
      <c r="FG57" s="271">
        <f t="shared" si="139"/>
        <v>5.002137309503726</v>
      </c>
      <c r="FH57" s="271">
        <f t="shared" si="139"/>
        <v>3.295506550143533</v>
      </c>
      <c r="FI57" s="271">
        <f t="shared" si="139"/>
        <v>1.192437056375623</v>
      </c>
      <c r="FJ57" s="271">
        <f t="shared" si="139"/>
        <v>4.4755006073640473</v>
      </c>
      <c r="FK57" s="271">
        <f t="shared" si="139"/>
        <v>1.8887893160805229</v>
      </c>
      <c r="FL57" s="271">
        <f t="shared" si="139"/>
        <v>5.2445636889293867</v>
      </c>
      <c r="FM57" s="271">
        <f t="shared" si="139"/>
        <v>7.4823143144046664</v>
      </c>
      <c r="FN57" s="271">
        <f t="shared" si="139"/>
        <v>6.589666067340878</v>
      </c>
      <c r="FO57" s="271">
        <f t="shared" si="139"/>
        <v>4.6182662729337851</v>
      </c>
      <c r="FP57" s="271">
        <f t="shared" si="139"/>
        <v>5.0163923975561184</v>
      </c>
      <c r="FQ57" s="271">
        <f t="shared" si="139"/>
        <v>4.0578894109867649</v>
      </c>
      <c r="FR57" s="271">
        <f t="shared" si="139"/>
        <v>1.28511631352793</v>
      </c>
      <c r="FS57" s="271">
        <f t="shared" si="139"/>
        <v>3.4438334968609134</v>
      </c>
      <c r="FT57" s="271" t="e">
        <f t="shared" si="139"/>
        <v>#DIV/0!</v>
      </c>
      <c r="FU57" s="271">
        <f t="shared" si="139"/>
        <v>8.5418284504059301</v>
      </c>
      <c r="FV57" s="271">
        <f t="shared" si="139"/>
        <v>6.6862170087976542</v>
      </c>
      <c r="FW57" s="271">
        <f t="shared" si="139"/>
        <v>5.1405364967404079</v>
      </c>
      <c r="FX57" s="271">
        <f t="shared" si="139"/>
        <v>3.5000013625973989</v>
      </c>
      <c r="FY57" s="271">
        <f t="shared" si="139"/>
        <v>5.35663675303035</v>
      </c>
      <c r="FZ57" s="271">
        <f t="shared" si="139"/>
        <v>3.4491055398126718</v>
      </c>
      <c r="GA57" s="271">
        <f t="shared" si="139"/>
        <v>1.4320975277414587</v>
      </c>
      <c r="GB57" s="271">
        <f t="shared" si="139"/>
        <v>3.7821693727830268</v>
      </c>
      <c r="GC57" s="271" t="e">
        <f t="shared" si="139"/>
        <v>#DIV/0!</v>
      </c>
      <c r="GD57" s="271">
        <f t="shared" si="139"/>
        <v>8.1447569217353379</v>
      </c>
      <c r="GE57" s="271">
        <f t="shared" si="139"/>
        <v>7.606611615929312</v>
      </c>
      <c r="GF57" s="271">
        <f t="shared" si="139"/>
        <v>8.6250950055223754</v>
      </c>
      <c r="GG57" s="271">
        <f t="shared" si="139"/>
        <v>2.4810552924234757</v>
      </c>
      <c r="GH57" s="271">
        <f t="shared" si="139"/>
        <v>4.9771565911128732</v>
      </c>
      <c r="GI57" s="271">
        <f t="shared" si="139"/>
        <v>1.7614317673378077</v>
      </c>
      <c r="GJ57" s="271">
        <f t="shared" si="139"/>
        <v>1.2153667549162572</v>
      </c>
      <c r="GK57" s="271">
        <f t="shared" si="139"/>
        <v>2.9376071364228551</v>
      </c>
      <c r="GL57" s="271">
        <f t="shared" si="139"/>
        <v>2.2333375023343551</v>
      </c>
      <c r="GM57" s="271" t="e">
        <f t="shared" si="139"/>
        <v>#DIV/0!</v>
      </c>
      <c r="GN57" s="271" t="e">
        <f t="shared" si="139"/>
        <v>#DIV/0!</v>
      </c>
      <c r="GO57" s="271" t="e">
        <f t="shared" si="139"/>
        <v>#DIV/0!</v>
      </c>
      <c r="GP57" s="271">
        <f t="shared" si="139"/>
        <v>2.0318389811510449</v>
      </c>
      <c r="GQ57" s="271">
        <f t="shared" si="139"/>
        <v>4.3669296233754231</v>
      </c>
      <c r="GR57" s="271">
        <f t="shared" si="139"/>
        <v>4.372826084511984</v>
      </c>
      <c r="GS57" s="271">
        <f t="shared" si="139"/>
        <v>0.64332629331352842</v>
      </c>
      <c r="GT57" s="271" t="e">
        <f t="shared" si="139"/>
        <v>#DIV/0!</v>
      </c>
      <c r="GU57" s="271" t="e">
        <f t="shared" si="139"/>
        <v>#DIV/0!</v>
      </c>
      <c r="GV57" s="271" t="e">
        <f t="shared" si="139"/>
        <v>#DIV/0!</v>
      </c>
      <c r="GW57" s="271">
        <f t="shared" ref="GW57:HH57" si="140">+GW46/GW55</f>
        <v>8.0072511057936335</v>
      </c>
      <c r="GX57" s="271" t="e">
        <f t="shared" si="140"/>
        <v>#DIV/0!</v>
      </c>
      <c r="GY57" s="271">
        <f t="shared" si="140"/>
        <v>4.604552343884416</v>
      </c>
      <c r="GZ57" s="271">
        <f t="shared" si="140"/>
        <v>5.2710407171700657</v>
      </c>
      <c r="HA57" s="271">
        <f t="shared" si="140"/>
        <v>3.8625184872174096</v>
      </c>
      <c r="HB57" s="271">
        <f t="shared" si="140"/>
        <v>1.3788918912737336</v>
      </c>
      <c r="HC57" s="271">
        <f t="shared" si="140"/>
        <v>4.3536726027978734</v>
      </c>
      <c r="HD57" s="271">
        <f t="shared" si="140"/>
        <v>2.9957294315115548</v>
      </c>
      <c r="HE57" s="271">
        <f t="shared" si="140"/>
        <v>10.380902641467108</v>
      </c>
      <c r="HF57" s="271">
        <f t="shared" si="140"/>
        <v>8.2625835342569971</v>
      </c>
      <c r="HG57" s="271">
        <f t="shared" si="140"/>
        <v>7.1039650698011112</v>
      </c>
      <c r="HH57" s="271" t="e">
        <f t="shared" si="140"/>
        <v>#DIV/0!</v>
      </c>
    </row>
    <row r="58" spans="1:216" x14ac:dyDescent="0.2">
      <c r="A58" s="270" t="s">
        <v>314</v>
      </c>
      <c r="B58" s="271">
        <f>+B55/B41</f>
        <v>13.376421294717312</v>
      </c>
      <c r="C58" s="271">
        <f>+C55/C41</f>
        <v>1.2922696078093898</v>
      </c>
      <c r="D58" s="271">
        <f t="shared" ref="D58:Y58" si="141">+D55/D41</f>
        <v>0.89080856150838506</v>
      </c>
      <c r="E58" s="271">
        <f t="shared" si="141"/>
        <v>0.5579006927694572</v>
      </c>
      <c r="F58" s="271">
        <f t="shared" si="141"/>
        <v>0.33495318284636905</v>
      </c>
      <c r="G58" s="271">
        <f t="shared" si="141"/>
        <v>0.22294750992308812</v>
      </c>
      <c r="H58" s="271">
        <f t="shared" si="141"/>
        <v>0.27489019433232381</v>
      </c>
      <c r="I58" s="271">
        <f t="shared" si="141"/>
        <v>0.14182356269580024</v>
      </c>
      <c r="J58" s="271">
        <f t="shared" si="141"/>
        <v>0.13306663163652357</v>
      </c>
      <c r="K58" s="271">
        <f t="shared" si="141"/>
        <v>4.5504903258690228E-2</v>
      </c>
      <c r="L58" s="271">
        <f t="shared" si="141"/>
        <v>3.0426754036110695E-2</v>
      </c>
      <c r="M58" s="271">
        <f t="shared" si="141"/>
        <v>1.5078149222579532E-2</v>
      </c>
      <c r="N58" s="271">
        <f t="shared" ref="N58:P58" si="142">+N55/N41</f>
        <v>1.2512771147913848E-2</v>
      </c>
      <c r="O58" s="271">
        <f t="shared" si="142"/>
        <v>8.9646201756878284E-3</v>
      </c>
      <c r="P58" s="271">
        <f t="shared" si="142"/>
        <v>3.548150972226021E-3</v>
      </c>
      <c r="Q58" s="271">
        <f t="shared" si="141"/>
        <v>5.9690444368653305E-2</v>
      </c>
      <c r="R58" s="271">
        <f t="shared" si="141"/>
        <v>3.7163319421131845E-2</v>
      </c>
      <c r="S58" s="271">
        <f t="shared" si="141"/>
        <v>2.252712494752146E-2</v>
      </c>
      <c r="T58" s="271">
        <f t="shared" si="141"/>
        <v>0.23438794810502617</v>
      </c>
      <c r="U58" s="271">
        <f t="shared" si="141"/>
        <v>0.20289625725124893</v>
      </c>
      <c r="V58" s="271">
        <f t="shared" si="141"/>
        <v>3.1491690853777246E-2</v>
      </c>
      <c r="W58" s="271">
        <f t="shared" si="141"/>
        <v>0.10738265382732534</v>
      </c>
      <c r="X58" s="271">
        <f t="shared" si="141"/>
        <v>0.10089223132770259</v>
      </c>
      <c r="Y58" s="271">
        <f t="shared" si="141"/>
        <v>6.4904224996227503E-3</v>
      </c>
      <c r="Z58" s="271">
        <f>+Z55/Z22</f>
        <v>4.6273489167132187</v>
      </c>
      <c r="AA58" s="271">
        <f t="shared" ref="AA58:AX58" si="143">+AA55/AA22</f>
        <v>4.1023766807113526</v>
      </c>
      <c r="AB58" s="271">
        <f t="shared" si="143"/>
        <v>0.24482902438349355</v>
      </c>
      <c r="AC58" s="271">
        <f t="shared" si="143"/>
        <v>0.98169628279773935</v>
      </c>
      <c r="AD58" s="271">
        <f t="shared" si="143"/>
        <v>0.30997941389611033</v>
      </c>
      <c r="AE58" s="271">
        <f t="shared" si="143"/>
        <v>2.4686119937046509E-2</v>
      </c>
      <c r="AF58" s="271">
        <f t="shared" si="143"/>
        <v>0.33304849704810885</v>
      </c>
      <c r="AG58" s="271">
        <f t="shared" si="143"/>
        <v>0.46129900586754224</v>
      </c>
      <c r="AH58" s="271">
        <f t="shared" si="143"/>
        <v>0.58545665667623592</v>
      </c>
      <c r="AI58" s="271">
        <f t="shared" si="143"/>
        <v>0.15966448510476797</v>
      </c>
      <c r="AJ58" s="271">
        <f t="shared" si="143"/>
        <v>0.81497514637828161</v>
      </c>
      <c r="AK58" s="271">
        <f t="shared" si="143"/>
        <v>0.16783003637536137</v>
      </c>
      <c r="AL58" s="271">
        <f t="shared" si="143"/>
        <v>1.8912012246665385E-2</v>
      </c>
      <c r="AM58" s="271">
        <f t="shared" si="143"/>
        <v>0.52497223600186516</v>
      </c>
      <c r="AN58" s="271">
        <f t="shared" si="143"/>
        <v>9.0432345414643012E-3</v>
      </c>
      <c r="AO58" s="271">
        <f t="shared" si="143"/>
        <v>0.13762213497022666</v>
      </c>
      <c r="AP58" s="271">
        <f t="shared" si="143"/>
        <v>0.10704854694027598</v>
      </c>
      <c r="AQ58" s="271">
        <f t="shared" si="143"/>
        <v>9.6349593670495999E-4</v>
      </c>
      <c r="AR58" s="271">
        <f t="shared" si="143"/>
        <v>7.7517405167959755E-2</v>
      </c>
      <c r="AS58" s="271">
        <f t="shared" si="143"/>
        <v>3.4778501738220766E-2</v>
      </c>
      <c r="AT58" s="271">
        <f t="shared" si="143"/>
        <v>4.4024547318562854E-2</v>
      </c>
      <c r="AU58" s="271">
        <f t="shared" si="143"/>
        <v>9.8164979744648911E-3</v>
      </c>
      <c r="AV58" s="271">
        <f t="shared" si="143"/>
        <v>7.261679266093668E-2</v>
      </c>
      <c r="AW58" s="271">
        <f t="shared" si="143"/>
        <v>2.8746879102218997E-2</v>
      </c>
      <c r="AX58" s="271">
        <f t="shared" si="143"/>
        <v>2.7941996508292961E-3</v>
      </c>
      <c r="AY58" s="271">
        <f>+AY55/AY22</f>
        <v>0.29517882060129497</v>
      </c>
      <c r="AZ58" s="271">
        <f t="shared" ref="AZ58:CO58" si="144">+AZ55/AZ22</f>
        <v>4.132799793282603E-2</v>
      </c>
      <c r="BA58" s="271">
        <f t="shared" si="144"/>
        <v>1.1299936691556074E-3</v>
      </c>
      <c r="BB58" s="271">
        <f t="shared" si="144"/>
        <v>5.2593883840857886E-3</v>
      </c>
      <c r="BC58" s="271">
        <f t="shared" si="144"/>
        <v>3.0062587365590563E-2</v>
      </c>
      <c r="BD58" s="271">
        <f t="shared" si="144"/>
        <v>4.8760285139940705E-3</v>
      </c>
      <c r="BE58" s="271">
        <f t="shared" si="144"/>
        <v>0</v>
      </c>
      <c r="BF58" s="271">
        <f t="shared" si="144"/>
        <v>0</v>
      </c>
      <c r="BG58" s="271">
        <f t="shared" ref="BG58:BM58" si="145">+BG55/BG22</f>
        <v>6.3937330349566612E-3</v>
      </c>
      <c r="BH58" s="271">
        <f t="shared" si="145"/>
        <v>7.5640869230768272E-4</v>
      </c>
      <c r="BI58" s="271">
        <f t="shared" si="145"/>
        <v>1.1678350783387696E-3</v>
      </c>
      <c r="BJ58" s="271">
        <f t="shared" si="145"/>
        <v>4.2623498937681579E-3</v>
      </c>
      <c r="BK58" s="271">
        <f t="shared" si="145"/>
        <v>2.071393705420511E-4</v>
      </c>
      <c r="BL58" s="271">
        <f t="shared" si="145"/>
        <v>0</v>
      </c>
      <c r="BM58" s="271">
        <f t="shared" si="145"/>
        <v>0</v>
      </c>
      <c r="BN58" s="271">
        <f t="shared" si="144"/>
        <v>6.4018581977732955E-2</v>
      </c>
      <c r="BO58" s="271">
        <f t="shared" si="144"/>
        <v>7.8269888575401144E-5</v>
      </c>
      <c r="BP58" s="271">
        <f t="shared" si="144"/>
        <v>1.007365672476291E-2</v>
      </c>
      <c r="BQ58" s="271">
        <f t="shared" si="144"/>
        <v>4.9236767747121678E-2</v>
      </c>
      <c r="BR58" s="271">
        <f t="shared" si="144"/>
        <v>4.6298876172729663E-3</v>
      </c>
      <c r="BS58" s="271">
        <f t="shared" si="144"/>
        <v>0</v>
      </c>
      <c r="BT58" s="271">
        <f t="shared" si="144"/>
        <v>0</v>
      </c>
      <c r="BU58" s="271">
        <f t="shared" si="144"/>
        <v>4.8740993812254288E-2</v>
      </c>
      <c r="BV58" s="271">
        <f t="shared" si="144"/>
        <v>2.4745025583387744E-4</v>
      </c>
      <c r="BW58" s="271">
        <f t="shared" si="144"/>
        <v>8.0449025160421305E-3</v>
      </c>
      <c r="BX58" s="271">
        <f t="shared" si="144"/>
        <v>3.7249119657675196E-2</v>
      </c>
      <c r="BY58" s="271">
        <f t="shared" si="144"/>
        <v>3.1995213827030805E-3</v>
      </c>
      <c r="BZ58" s="271">
        <f t="shared" si="144"/>
        <v>0</v>
      </c>
      <c r="CA58" s="271">
        <f t="shared" si="144"/>
        <v>0</v>
      </c>
      <c r="CB58" s="271">
        <f t="shared" si="144"/>
        <v>5.5948359497141565E-3</v>
      </c>
      <c r="CC58" s="271">
        <f t="shared" si="144"/>
        <v>4.9638920954052422E-4</v>
      </c>
      <c r="CD58" s="271">
        <f t="shared" si="144"/>
        <v>3.3184108798682251E-3</v>
      </c>
      <c r="CE58" s="271">
        <f t="shared" si="144"/>
        <v>1.7800358603054071E-3</v>
      </c>
      <c r="CF58" s="271">
        <f t="shared" si="144"/>
        <v>0</v>
      </c>
      <c r="CG58" s="271">
        <f t="shared" si="144"/>
        <v>0</v>
      </c>
      <c r="CH58" s="271">
        <f t="shared" si="144"/>
        <v>0</v>
      </c>
      <c r="CI58" s="271">
        <f t="shared" si="144"/>
        <v>0.12910267789381086</v>
      </c>
      <c r="CJ58" s="271">
        <f t="shared" si="144"/>
        <v>3.3005511595150631E-3</v>
      </c>
      <c r="CK58" s="271">
        <f t="shared" si="144"/>
        <v>1.1315166523795522E-2</v>
      </c>
      <c r="CL58" s="271">
        <f t="shared" si="144"/>
        <v>4.4481100983607941E-2</v>
      </c>
      <c r="CM58" s="271">
        <f t="shared" si="144"/>
        <v>3.4877355248488437E-3</v>
      </c>
      <c r="CN58" s="271">
        <f t="shared" si="144"/>
        <v>0</v>
      </c>
      <c r="CO58" s="271">
        <f t="shared" si="144"/>
        <v>6.6518123702043477E-2</v>
      </c>
      <c r="CP58" s="271">
        <f t="shared" ref="CP58:CW58" si="146">+CP55/CP38</f>
        <v>0.23023907786314091</v>
      </c>
      <c r="CQ58" s="271">
        <f t="shared" ref="CQ58:CV58" si="147">+CQ55/CQ38</f>
        <v>9.8133804783953147E-3</v>
      </c>
      <c r="CR58" s="271">
        <f t="shared" si="147"/>
        <v>5.0150221111973807E-2</v>
      </c>
      <c r="CS58" s="271">
        <f t="shared" si="147"/>
        <v>1.6007006036627244E-2</v>
      </c>
      <c r="CT58" s="271">
        <f t="shared" si="147"/>
        <v>3.9717846602690628E-2</v>
      </c>
      <c r="CU58" s="271">
        <f t="shared" si="147"/>
        <v>2.7932506103992984E-2</v>
      </c>
      <c r="CV58" s="271">
        <f t="shared" si="147"/>
        <v>8.6618117529460928E-2</v>
      </c>
      <c r="CW58" s="271">
        <f t="shared" si="146"/>
        <v>4.677585492497309E-2</v>
      </c>
      <c r="CX58" s="271">
        <f t="shared" ref="CX58:DC58" si="148">+CX55/CX38</f>
        <v>0</v>
      </c>
      <c r="CY58" s="271">
        <f t="shared" si="148"/>
        <v>0</v>
      </c>
      <c r="CZ58" s="271">
        <f t="shared" si="148"/>
        <v>0</v>
      </c>
      <c r="DA58" s="271">
        <f t="shared" si="148"/>
        <v>7.1362451861878432E-3</v>
      </c>
      <c r="DB58" s="271">
        <f t="shared" si="148"/>
        <v>2.1221488684199284E-2</v>
      </c>
      <c r="DC58" s="271">
        <f t="shared" si="148"/>
        <v>1.8418121054585963E-2</v>
      </c>
      <c r="DD58" s="271">
        <f>+DD55/DD19</f>
        <v>4.0760742831594436</v>
      </c>
      <c r="DE58" s="271">
        <f>+DE55/DE19</f>
        <v>0.24914302410404035</v>
      </c>
      <c r="DF58" s="271">
        <f>+DF55/DF19</f>
        <v>0.60177152538650391</v>
      </c>
      <c r="DG58" s="271">
        <f t="shared" ref="DG58:DJ58" si="149">+DG55/DG19</f>
        <v>2.592843023991986</v>
      </c>
      <c r="DH58" s="271">
        <f t="shared" si="149"/>
        <v>0.34858763725273778</v>
      </c>
      <c r="DI58" s="271">
        <f t="shared" si="149"/>
        <v>0.15810910297022823</v>
      </c>
      <c r="DJ58" s="271">
        <f t="shared" si="149"/>
        <v>0.12561996945394729</v>
      </c>
      <c r="DK58" s="271">
        <f>+DK55/DK19</f>
        <v>2.1358993092401253</v>
      </c>
      <c r="DL58" s="271">
        <f>+DL55/DL19</f>
        <v>1.209432656654972</v>
      </c>
      <c r="DM58" s="271">
        <f t="shared" ref="DM58:FX58" si="150">+DM55/DM19</f>
        <v>0.69229029227171424</v>
      </c>
      <c r="DN58" s="271">
        <f t="shared" si="150"/>
        <v>0.12027245207709798</v>
      </c>
      <c r="DO58" s="271">
        <f t="shared" si="150"/>
        <v>7.6444004132569424E-2</v>
      </c>
      <c r="DP58" s="271">
        <f t="shared" si="150"/>
        <v>0.14348341537589238</v>
      </c>
      <c r="DQ58" s="271">
        <f t="shared" si="150"/>
        <v>0.29781242471339264</v>
      </c>
      <c r="DR58" s="271">
        <f t="shared" si="150"/>
        <v>9.6002680343290121E-5</v>
      </c>
      <c r="DS58" s="271">
        <f t="shared" si="150"/>
        <v>5.6166862575258601E-3</v>
      </c>
      <c r="DT58" s="271">
        <f t="shared" si="150"/>
        <v>3.1531529891094243E-2</v>
      </c>
      <c r="DU58" s="271">
        <f t="shared" si="150"/>
        <v>1.70337771437984E-2</v>
      </c>
      <c r="DV58" s="271">
        <f t="shared" si="150"/>
        <v>0.51714236438325778</v>
      </c>
      <c r="DW58" s="271">
        <f t="shared" si="150"/>
        <v>8.5961194411170491E-2</v>
      </c>
      <c r="DX58" s="271">
        <f t="shared" si="150"/>
        <v>7.0946064814555426E-2</v>
      </c>
      <c r="DY58" s="271">
        <f t="shared" si="150"/>
        <v>9.3351359164880326E-2</v>
      </c>
      <c r="DZ58" s="271">
        <f t="shared" si="150"/>
        <v>0.22476584534464039</v>
      </c>
      <c r="EA58" s="271">
        <f t="shared" si="150"/>
        <v>0</v>
      </c>
      <c r="EB58" s="271">
        <f t="shared" si="150"/>
        <v>3.1931214233608951E-3</v>
      </c>
      <c r="EC58" s="271">
        <f t="shared" si="150"/>
        <v>2.6857191040571566E-2</v>
      </c>
      <c r="ED58" s="271">
        <f t="shared" si="150"/>
        <v>1.2067588184078628E-2</v>
      </c>
      <c r="EE58" s="271">
        <f t="shared" si="150"/>
        <v>1.100476588456371</v>
      </c>
      <c r="EF58" s="271">
        <f t="shared" si="150"/>
        <v>0.19444057358449973</v>
      </c>
      <c r="EG58" s="271">
        <f t="shared" si="150"/>
        <v>0.13821981000041461</v>
      </c>
      <c r="EH58" s="271">
        <f t="shared" si="150"/>
        <v>0.20807481429770411</v>
      </c>
      <c r="EI58" s="271">
        <f t="shared" si="150"/>
        <v>0.469572739048635</v>
      </c>
      <c r="EJ58" s="271">
        <f t="shared" si="150"/>
        <v>9.6002680343290121E-5</v>
      </c>
      <c r="EK58" s="271">
        <f t="shared" si="150"/>
        <v>8.1503726371911084E-3</v>
      </c>
      <c r="EL58" s="271">
        <f t="shared" si="150"/>
        <v>5.5288488474635904E-2</v>
      </c>
      <c r="EM58" s="271">
        <f t="shared" si="150"/>
        <v>2.6633787732947271E-2</v>
      </c>
      <c r="EN58" s="271">
        <f t="shared" si="150"/>
        <v>0.10404203191759961</v>
      </c>
      <c r="EO58" s="271">
        <f t="shared" si="150"/>
        <v>1.0675191585156367E-2</v>
      </c>
      <c r="EP58" s="271">
        <f t="shared" si="150"/>
        <v>8.1206165686003168E-3</v>
      </c>
      <c r="EQ58" s="271">
        <f t="shared" si="150"/>
        <v>2.8358244913006501E-2</v>
      </c>
      <c r="ER58" s="271">
        <f t="shared" si="150"/>
        <v>5.1283808519054307E-2</v>
      </c>
      <c r="ES58" s="271">
        <f t="shared" si="150"/>
        <v>0</v>
      </c>
      <c r="ET58" s="271">
        <f t="shared" si="150"/>
        <v>5.8199418885438857E-4</v>
      </c>
      <c r="EU58" s="271">
        <f t="shared" si="150"/>
        <v>2.8450143597823006E-3</v>
      </c>
      <c r="EV58" s="271">
        <f t="shared" si="150"/>
        <v>2.1771617831454365E-3</v>
      </c>
      <c r="EW58" s="271">
        <f t="shared" si="150"/>
        <v>0.30346484962848336</v>
      </c>
      <c r="EX58" s="271">
        <f t="shared" si="150"/>
        <v>6.2979444445066965E-2</v>
      </c>
      <c r="EY58" s="271">
        <f t="shared" si="150"/>
        <v>2.7023844073942514E-2</v>
      </c>
      <c r="EZ58" s="271">
        <f t="shared" si="150"/>
        <v>7.0234854995893201E-2</v>
      </c>
      <c r="FA58" s="271">
        <f t="shared" si="150"/>
        <v>0.12433420586425944</v>
      </c>
      <c r="FB58" s="271">
        <f t="shared" si="150"/>
        <v>6.3522287076868259E-4</v>
      </c>
      <c r="FC58" s="271">
        <f t="shared" si="150"/>
        <v>1.9371587240579861E-3</v>
      </c>
      <c r="FD58" s="271">
        <f t="shared" si="150"/>
        <v>1.0740982695425824E-2</v>
      </c>
      <c r="FE58" s="271">
        <f t="shared" si="150"/>
        <v>5.5791359590687374E-3</v>
      </c>
      <c r="FF58" s="271">
        <f t="shared" si="150"/>
        <v>8.3017771561243958E-2</v>
      </c>
      <c r="FG58" s="271">
        <f t="shared" si="150"/>
        <v>2.7843106352032614E-2</v>
      </c>
      <c r="FH58" s="271">
        <f t="shared" si="150"/>
        <v>5.7234209562057456E-3</v>
      </c>
      <c r="FI58" s="271">
        <f t="shared" si="150"/>
        <v>2.1063525928847644E-2</v>
      </c>
      <c r="FJ58" s="271">
        <f t="shared" si="150"/>
        <v>2.3383349319773247E-2</v>
      </c>
      <c r="FK58" s="271">
        <f t="shared" si="150"/>
        <v>6.4082559503733096E-4</v>
      </c>
      <c r="FL58" s="271">
        <f t="shared" si="150"/>
        <v>4.9804296841296123E-4</v>
      </c>
      <c r="FM58" s="271">
        <f t="shared" si="150"/>
        <v>2.4828752732728764E-3</v>
      </c>
      <c r="FN58" s="271">
        <f t="shared" si="150"/>
        <v>1.3826251676615237E-3</v>
      </c>
      <c r="FO58" s="271">
        <f t="shared" si="150"/>
        <v>8.3909667276616584E-2</v>
      </c>
      <c r="FP58" s="271">
        <f t="shared" si="150"/>
        <v>6.2144999344481269E-2</v>
      </c>
      <c r="FQ58" s="271">
        <f t="shared" si="150"/>
        <v>1.3980337799451605E-3</v>
      </c>
      <c r="FR58" s="271">
        <f t="shared" si="150"/>
        <v>7.5625572178215938E-4</v>
      </c>
      <c r="FS58" s="271">
        <f t="shared" si="150"/>
        <v>1.9195944355983655E-2</v>
      </c>
      <c r="FT58" s="271">
        <f t="shared" si="150"/>
        <v>0</v>
      </c>
      <c r="FU58" s="271">
        <f t="shared" si="150"/>
        <v>1.5872517853080881E-4</v>
      </c>
      <c r="FV58" s="271">
        <f t="shared" si="150"/>
        <v>2.2687531585358065E-4</v>
      </c>
      <c r="FW58" s="271">
        <f t="shared" si="150"/>
        <v>2.883358003995863E-5</v>
      </c>
      <c r="FX58" s="271">
        <f t="shared" si="150"/>
        <v>0.2303634422801743</v>
      </c>
      <c r="FY58" s="271">
        <f t="shared" ref="FY58:HH58" si="151">+FY55/FY19</f>
        <v>3.3624058882390978E-2</v>
      </c>
      <c r="FZ58" s="271">
        <f t="shared" si="151"/>
        <v>3.8851251032301949E-2</v>
      </c>
      <c r="GA58" s="271">
        <f t="shared" si="151"/>
        <v>5.3371019124339017E-2</v>
      </c>
      <c r="GB58" s="271">
        <f t="shared" si="151"/>
        <v>9.9505156187144436E-2</v>
      </c>
      <c r="GC58" s="271">
        <f t="shared" si="151"/>
        <v>0</v>
      </c>
      <c r="GD58" s="271">
        <f t="shared" si="151"/>
        <v>4.8829422818551303E-4</v>
      </c>
      <c r="GE58" s="271">
        <f t="shared" si="151"/>
        <v>3.5476660171241663E-3</v>
      </c>
      <c r="GF58" s="271">
        <f t="shared" si="151"/>
        <v>9.7599680868825658E-4</v>
      </c>
      <c r="GG58" s="271">
        <f t="shared" si="151"/>
        <v>6.8970652089872186E-2</v>
      </c>
      <c r="GH58" s="271">
        <f t="shared" si="151"/>
        <v>7.0796191940369088E-4</v>
      </c>
      <c r="GI58" s="271">
        <f t="shared" si="151"/>
        <v>6.2610443702145727E-4</v>
      </c>
      <c r="GJ58" s="271">
        <f t="shared" si="151"/>
        <v>1.978686116337208E-3</v>
      </c>
      <c r="GK58" s="271">
        <f t="shared" si="151"/>
        <v>2.4780913591424696E-2</v>
      </c>
      <c r="GL58" s="271">
        <f t="shared" si="151"/>
        <v>4.0876986025685132E-2</v>
      </c>
      <c r="GM58" s="271">
        <f t="shared" si="151"/>
        <v>0</v>
      </c>
      <c r="GN58" s="271">
        <f t="shared" si="151"/>
        <v>0</v>
      </c>
      <c r="GO58" s="271">
        <f t="shared" si="151"/>
        <v>0</v>
      </c>
      <c r="GP58" s="271">
        <f t="shared" si="151"/>
        <v>5.1770600096590964E-2</v>
      </c>
      <c r="GQ58" s="271">
        <f t="shared" si="151"/>
        <v>4.0013872345289175E-4</v>
      </c>
      <c r="GR58" s="271">
        <f t="shared" si="151"/>
        <v>1.8684259034112746E-2</v>
      </c>
      <c r="GS58" s="271">
        <f t="shared" si="151"/>
        <v>3.2589618376039166E-2</v>
      </c>
      <c r="GT58" s="271">
        <f t="shared" si="151"/>
        <v>0</v>
      </c>
      <c r="GU58" s="271">
        <f t="shared" si="151"/>
        <v>0</v>
      </c>
      <c r="GV58" s="271">
        <f t="shared" si="151"/>
        <v>0</v>
      </c>
      <c r="GW58" s="271">
        <f t="shared" si="151"/>
        <v>9.658396298616239E-5</v>
      </c>
      <c r="GX58" s="271">
        <f t="shared" si="151"/>
        <v>0</v>
      </c>
      <c r="GY58" s="271">
        <f t="shared" si="151"/>
        <v>0.10496966965217168</v>
      </c>
      <c r="GZ58" s="271">
        <f t="shared" si="151"/>
        <v>2.856414923192253E-2</v>
      </c>
      <c r="HA58" s="271">
        <f t="shared" si="151"/>
        <v>1.591061637810769E-2</v>
      </c>
      <c r="HB58" s="271">
        <f t="shared" si="151"/>
        <v>8.5736528529632254E-3</v>
      </c>
      <c r="HC58" s="271">
        <f t="shared" si="151"/>
        <v>4.0376570863816824E-2</v>
      </c>
      <c r="HD58" s="271">
        <f t="shared" si="151"/>
        <v>1.9777476600222094E-3</v>
      </c>
      <c r="HE58" s="271">
        <f t="shared" si="151"/>
        <v>7.9921741147415527E-4</v>
      </c>
      <c r="HF58" s="271">
        <f t="shared" si="151"/>
        <v>5.3939737658038845E-3</v>
      </c>
      <c r="HG58" s="271">
        <f t="shared" si="151"/>
        <v>3.3737414880611553E-3</v>
      </c>
      <c r="HH58" s="271">
        <f t="shared" si="151"/>
        <v>0</v>
      </c>
    </row>
    <row r="59" spans="1:216" x14ac:dyDescent="0.2">
      <c r="A59" s="270" t="s">
        <v>315</v>
      </c>
      <c r="B59" s="271">
        <f>+B46/B41</f>
        <v>60.01900890744345</v>
      </c>
      <c r="C59" s="271">
        <f>+C46/C41</f>
        <v>13.43932246443755</v>
      </c>
      <c r="D59" s="271">
        <f t="shared" ref="D59:Y59" si="152">+D46/D41</f>
        <v>9.0942791521588973</v>
      </c>
      <c r="E59" s="271">
        <f t="shared" si="152"/>
        <v>6.2049125682236532</v>
      </c>
      <c r="F59" s="271">
        <f t="shared" si="152"/>
        <v>4.2890527639669829</v>
      </c>
      <c r="G59" s="271">
        <f t="shared" si="152"/>
        <v>1.9058227503289193</v>
      </c>
      <c r="H59" s="271">
        <f t="shared" si="152"/>
        <v>2.3780257301610956</v>
      </c>
      <c r="I59" s="271">
        <f t="shared" si="152"/>
        <v>1.4016907377957195</v>
      </c>
      <c r="J59" s="271">
        <f t="shared" si="152"/>
        <v>0.96694514017856315</v>
      </c>
      <c r="K59" s="271">
        <f t="shared" si="152"/>
        <v>0.42322559269507393</v>
      </c>
      <c r="L59" s="271">
        <f t="shared" si="152"/>
        <v>0.29401215275548853</v>
      </c>
      <c r="M59" s="271">
        <f t="shared" si="152"/>
        <v>0.12921347095068944</v>
      </c>
      <c r="N59" s="271">
        <f t="shared" ref="N59:P59" si="153">+N46/N41</f>
        <v>8.8113462435040271E-2</v>
      </c>
      <c r="O59" s="271">
        <f t="shared" si="153"/>
        <v>5.8883388139257468E-2</v>
      </c>
      <c r="P59" s="271">
        <f t="shared" si="153"/>
        <v>2.9230074295782792E-2</v>
      </c>
      <c r="Q59" s="271">
        <f t="shared" si="152"/>
        <v>0.72382087564565889</v>
      </c>
      <c r="R59" s="271">
        <f t="shared" si="152"/>
        <v>0.27532228755021393</v>
      </c>
      <c r="S59" s="271">
        <f t="shared" si="152"/>
        <v>0.32292234751328469</v>
      </c>
      <c r="T59" s="271">
        <f t="shared" si="152"/>
        <v>2.8178971531620443</v>
      </c>
      <c r="U59" s="271">
        <f t="shared" si="152"/>
        <v>2.3672053357457492</v>
      </c>
      <c r="V59" s="271">
        <f t="shared" si="152"/>
        <v>0.410414905623597</v>
      </c>
      <c r="W59" s="271">
        <f t="shared" si="152"/>
        <v>0.65117922514042914</v>
      </c>
      <c r="X59" s="271">
        <f t="shared" si="152"/>
        <v>0.58432052531321677</v>
      </c>
      <c r="Y59" s="271">
        <f t="shared" si="152"/>
        <v>6.685876184942037E-2</v>
      </c>
      <c r="Z59" s="271">
        <f>+Z46/Z22</f>
        <v>20.506130593119821</v>
      </c>
      <c r="AA59" s="271">
        <f t="shared" ref="AA59:AX59" si="154">+AA46/AA22</f>
        <v>17.876946802911171</v>
      </c>
      <c r="AB59" s="271">
        <f t="shared" si="154"/>
        <v>0.40553706249564841</v>
      </c>
      <c r="AC59" s="271">
        <f t="shared" si="154"/>
        <v>5.2586158001543186</v>
      </c>
      <c r="AD59" s="271">
        <f t="shared" si="154"/>
        <v>1.9007488417136247</v>
      </c>
      <c r="AE59" s="271">
        <f t="shared" si="154"/>
        <v>8.258233417649441E-2</v>
      </c>
      <c r="AF59" s="271">
        <f t="shared" si="154"/>
        <v>0.97624760514494979</v>
      </c>
      <c r="AG59" s="271">
        <f t="shared" si="154"/>
        <v>1.0984567310180471</v>
      </c>
      <c r="AH59" s="271">
        <f t="shared" si="154"/>
        <v>2.305786361988523</v>
      </c>
      <c r="AI59" s="271">
        <f t="shared" si="154"/>
        <v>0.68255308148048677</v>
      </c>
      <c r="AJ59" s="271">
        <f t="shared" si="154"/>
        <v>4.2256028233505765</v>
      </c>
      <c r="AK59" s="271">
        <f t="shared" si="154"/>
        <v>0.82750751268061551</v>
      </c>
      <c r="AL59" s="271">
        <f t="shared" si="154"/>
        <v>0.10939875346530267</v>
      </c>
      <c r="AM59" s="271">
        <f t="shared" si="154"/>
        <v>2.6189648939102637</v>
      </c>
      <c r="AN59" s="271">
        <f t="shared" si="154"/>
        <v>1.1062781349315045E-2</v>
      </c>
      <c r="AO59" s="271">
        <f t="shared" si="154"/>
        <v>0.73907985191706926</v>
      </c>
      <c r="AP59" s="271">
        <f t="shared" si="154"/>
        <v>0.73395349379829189</v>
      </c>
      <c r="AQ59" s="271">
        <f t="shared" si="154"/>
        <v>3.9673270842359738E-3</v>
      </c>
      <c r="AR59" s="271">
        <f t="shared" si="154"/>
        <v>0.2713339279023434</v>
      </c>
      <c r="AS59" s="271">
        <f t="shared" si="154"/>
        <v>8.1390662246535073E-2</v>
      </c>
      <c r="AT59" s="271">
        <f t="shared" si="154"/>
        <v>0.16345362765078511</v>
      </c>
      <c r="AU59" s="271">
        <f t="shared" si="154"/>
        <v>4.4571794270021121E-2</v>
      </c>
      <c r="AV59" s="271">
        <f t="shared" si="154"/>
        <v>0.39608702683267766</v>
      </c>
      <c r="AW59" s="271">
        <f t="shared" si="154"/>
        <v>0.15519572932978065</v>
      </c>
      <c r="AX59" s="271">
        <f t="shared" si="154"/>
        <v>1.8868609474274319E-2</v>
      </c>
      <c r="AY59" s="271">
        <f>+AY46/AY22</f>
        <v>12.161178507596206</v>
      </c>
      <c r="AZ59" s="271">
        <f t="shared" ref="AZ59:CO59" si="155">+AZ46/AZ22</f>
        <v>2.2452415345589514</v>
      </c>
      <c r="BA59" s="271">
        <f t="shared" si="155"/>
        <v>0.12858086446743153</v>
      </c>
      <c r="BB59" s="271">
        <f t="shared" si="155"/>
        <v>9.4508889183167175E-2</v>
      </c>
      <c r="BC59" s="271">
        <f t="shared" si="155"/>
        <v>1.9711858462127314</v>
      </c>
      <c r="BD59" s="271">
        <f t="shared" si="155"/>
        <v>5.0965934695621169E-2</v>
      </c>
      <c r="BE59" s="271">
        <f t="shared" si="155"/>
        <v>0</v>
      </c>
      <c r="BF59" s="271">
        <f t="shared" si="155"/>
        <v>0</v>
      </c>
      <c r="BG59" s="271">
        <f t="shared" ref="BG59:BM59" si="156">+BG46/BG22</f>
        <v>0.31828906603228319</v>
      </c>
      <c r="BH59" s="271">
        <f t="shared" si="156"/>
        <v>8.3851109362265169E-2</v>
      </c>
      <c r="BI59" s="271">
        <f t="shared" si="156"/>
        <v>2.2340769210625243E-2</v>
      </c>
      <c r="BJ59" s="271">
        <f t="shared" si="156"/>
        <v>0.21116443974261104</v>
      </c>
      <c r="BK59" s="271">
        <f t="shared" si="156"/>
        <v>9.3268566184752182E-4</v>
      </c>
      <c r="BL59" s="271">
        <f t="shared" si="156"/>
        <v>0</v>
      </c>
      <c r="BM59" s="271">
        <f t="shared" si="156"/>
        <v>0</v>
      </c>
      <c r="BN59" s="271">
        <f t="shared" si="155"/>
        <v>3.7491729628637209</v>
      </c>
      <c r="BO59" s="271">
        <f t="shared" si="155"/>
        <v>1.0424577377973006E-2</v>
      </c>
      <c r="BP59" s="271">
        <f t="shared" si="155"/>
        <v>0.1411789779726082</v>
      </c>
      <c r="BQ59" s="271">
        <f t="shared" si="155"/>
        <v>3.5498742332647462</v>
      </c>
      <c r="BR59" s="271">
        <f t="shared" si="155"/>
        <v>4.7696632539348721E-2</v>
      </c>
      <c r="BS59" s="271">
        <f t="shared" si="155"/>
        <v>0</v>
      </c>
      <c r="BT59" s="271">
        <f t="shared" si="155"/>
        <v>0</v>
      </c>
      <c r="BU59" s="271">
        <f t="shared" si="155"/>
        <v>2.5847912416162231</v>
      </c>
      <c r="BV59" s="271">
        <f t="shared" si="155"/>
        <v>3.1117229589728766E-2</v>
      </c>
      <c r="BW59" s="271">
        <f t="shared" si="155"/>
        <v>0.11231570770487716</v>
      </c>
      <c r="BX59" s="271">
        <f t="shared" si="155"/>
        <v>2.4122174002780308</v>
      </c>
      <c r="BY59" s="271">
        <f t="shared" si="155"/>
        <v>2.9141245345724792E-2</v>
      </c>
      <c r="BZ59" s="271">
        <f t="shared" si="155"/>
        <v>0</v>
      </c>
      <c r="CA59" s="271">
        <f t="shared" si="155"/>
        <v>0</v>
      </c>
      <c r="CB59" s="271">
        <f t="shared" si="155"/>
        <v>0.16283987332353941</v>
      </c>
      <c r="CC59" s="271">
        <f t="shared" si="155"/>
        <v>4.36637444170727E-2</v>
      </c>
      <c r="CD59" s="271">
        <f t="shared" si="155"/>
        <v>3.9041861886318585E-2</v>
      </c>
      <c r="CE59" s="271">
        <f t="shared" si="155"/>
        <v>8.0134298047615252E-2</v>
      </c>
      <c r="CF59" s="271">
        <f t="shared" si="155"/>
        <v>0</v>
      </c>
      <c r="CG59" s="271">
        <f t="shared" si="155"/>
        <v>0</v>
      </c>
      <c r="CH59" s="271">
        <f t="shared" si="155"/>
        <v>0</v>
      </c>
      <c r="CI59" s="271">
        <f t="shared" si="155"/>
        <v>3.10084348789935</v>
      </c>
      <c r="CJ59" s="271">
        <f t="shared" si="155"/>
        <v>0.36416814057478009</v>
      </c>
      <c r="CK59" s="271">
        <f t="shared" si="155"/>
        <v>0.13578593877387143</v>
      </c>
      <c r="CL59" s="271">
        <f t="shared" si="155"/>
        <v>2.0618049769794808</v>
      </c>
      <c r="CM59" s="271">
        <f t="shared" si="155"/>
        <v>3.738682576227971E-2</v>
      </c>
      <c r="CN59" s="271">
        <f t="shared" si="155"/>
        <v>0</v>
      </c>
      <c r="CO59" s="271">
        <f t="shared" si="155"/>
        <v>0.50169738861666768</v>
      </c>
      <c r="CP59" s="271">
        <f t="shared" ref="CP59:CW59" si="157">+CP46/CP38</f>
        <v>1.0956246924851205</v>
      </c>
      <c r="CQ59" s="271">
        <f t="shared" ref="CQ59:CV59" si="158">+CQ46/CQ38</f>
        <v>8.621207092432065E-2</v>
      </c>
      <c r="CR59" s="271">
        <f t="shared" si="158"/>
        <v>0.42836124405844656</v>
      </c>
      <c r="CS59" s="271">
        <f t="shared" si="158"/>
        <v>0.11207546515966575</v>
      </c>
      <c r="CT59" s="271">
        <f t="shared" si="158"/>
        <v>0.24776995512037853</v>
      </c>
      <c r="CU59" s="271">
        <f t="shared" si="158"/>
        <v>0.12258950904866733</v>
      </c>
      <c r="CV59" s="271">
        <f t="shared" si="158"/>
        <v>9.8616418299700748E-2</v>
      </c>
      <c r="CW59" s="271">
        <f t="shared" si="157"/>
        <v>0.11745181856121722</v>
      </c>
      <c r="CX59" s="271">
        <f t="shared" ref="CX59:DC59" si="159">+CX46/CX38</f>
        <v>0</v>
      </c>
      <c r="CY59" s="271">
        <f t="shared" si="159"/>
        <v>0</v>
      </c>
      <c r="CZ59" s="271">
        <f t="shared" si="159"/>
        <v>0</v>
      </c>
      <c r="DA59" s="271">
        <f t="shared" si="159"/>
        <v>2.2503053863611719E-2</v>
      </c>
      <c r="DB59" s="271">
        <f t="shared" si="159"/>
        <v>6.4981826188034345E-2</v>
      </c>
      <c r="DC59" s="271">
        <f t="shared" si="159"/>
        <v>2.1623355925003265E-2</v>
      </c>
      <c r="DD59" s="271">
        <f>+DD46/DD19</f>
        <v>3.5695600628849773</v>
      </c>
      <c r="DE59" s="271">
        <f>+DE46/DE19</f>
        <v>0.72655119825463932</v>
      </c>
      <c r="DF59" s="271">
        <f>+DF46/DF19</f>
        <v>1.2051482312759756</v>
      </c>
      <c r="DG59" s="271">
        <f t="shared" ref="DG59:DJ59" si="160">+DG46/DG19</f>
        <v>1.5348623914892376</v>
      </c>
      <c r="DH59" s="271">
        <f t="shared" si="160"/>
        <v>6.8537705774055574E-2</v>
      </c>
      <c r="DI59" s="271">
        <f t="shared" si="160"/>
        <v>2.1658647300663473E-2</v>
      </c>
      <c r="DJ59" s="271">
        <f t="shared" si="160"/>
        <v>1.280216892661888E-2</v>
      </c>
      <c r="DK59" s="271">
        <f>+DK46/DK19</f>
        <v>7.8760968733436947</v>
      </c>
      <c r="DL59" s="271">
        <f>+DL46/DL19</f>
        <v>4.519076155589894</v>
      </c>
      <c r="DM59" s="271">
        <f t="shared" ref="DM59:FX59" si="161">+DM46/DM19</f>
        <v>2.5491762314507804</v>
      </c>
      <c r="DN59" s="271">
        <f t="shared" si="161"/>
        <v>0.64073427063175203</v>
      </c>
      <c r="DO59" s="271">
        <f t="shared" si="161"/>
        <v>0.27867765622356216</v>
      </c>
      <c r="DP59" s="271">
        <f t="shared" si="161"/>
        <v>0.20589003196914468</v>
      </c>
      <c r="DQ59" s="271">
        <f t="shared" si="161"/>
        <v>0.99026106454002194</v>
      </c>
      <c r="DR59" s="271">
        <f t="shared" si="161"/>
        <v>2.8800804102987039E-4</v>
      </c>
      <c r="DS59" s="271">
        <f t="shared" si="161"/>
        <v>4.9160095604886919E-2</v>
      </c>
      <c r="DT59" s="271">
        <f t="shared" si="161"/>
        <v>0.24437436058909284</v>
      </c>
      <c r="DU59" s="271">
        <f t="shared" si="161"/>
        <v>0.13979102398750368</v>
      </c>
      <c r="DV59" s="271">
        <f t="shared" si="161"/>
        <v>1.9502402448166396</v>
      </c>
      <c r="DW59" s="271">
        <f t="shared" si="161"/>
        <v>0.46495075765640287</v>
      </c>
      <c r="DX59" s="271">
        <f t="shared" si="161"/>
        <v>0.26355562328626669</v>
      </c>
      <c r="DY59" s="271">
        <f t="shared" si="161"/>
        <v>0.12353163802367263</v>
      </c>
      <c r="DZ59" s="271">
        <f t="shared" si="161"/>
        <v>0.76719644159776246</v>
      </c>
      <c r="EA59" s="271">
        <f t="shared" si="161"/>
        <v>0</v>
      </c>
      <c r="EB59" s="271">
        <f t="shared" si="161"/>
        <v>2.6817047521186702E-2</v>
      </c>
      <c r="EC59" s="271">
        <f t="shared" si="161"/>
        <v>0.21019656597824127</v>
      </c>
      <c r="ED59" s="271">
        <f t="shared" si="161"/>
        <v>9.3992086712242962E-2</v>
      </c>
      <c r="EE59" s="271">
        <f t="shared" si="161"/>
        <v>4.1266333341924177</v>
      </c>
      <c r="EF59" s="271">
        <f t="shared" si="161"/>
        <v>1.0477080375561814</v>
      </c>
      <c r="EG59" s="271">
        <f t="shared" si="161"/>
        <v>0.50662522144767674</v>
      </c>
      <c r="EH59" s="271">
        <f t="shared" si="161"/>
        <v>0.29200950670253906</v>
      </c>
      <c r="EI59" s="271">
        <f t="shared" si="161"/>
        <v>1.5646366689339024</v>
      </c>
      <c r="EJ59" s="271">
        <f t="shared" si="161"/>
        <v>2.8800804102987039E-4</v>
      </c>
      <c r="EK59" s="271">
        <f t="shared" si="161"/>
        <v>7.0748120566144088E-2</v>
      </c>
      <c r="EL59" s="271">
        <f t="shared" si="161"/>
        <v>0.43031667718111255</v>
      </c>
      <c r="EM59" s="271">
        <f t="shared" si="161"/>
        <v>0.21430171006350127</v>
      </c>
      <c r="EN59" s="271">
        <f t="shared" si="161"/>
        <v>0.3504120243427164</v>
      </c>
      <c r="EO59" s="271">
        <f t="shared" si="161"/>
        <v>5.2905152601400905E-2</v>
      </c>
      <c r="EP59" s="271">
        <f t="shared" si="161"/>
        <v>3.1442208459441318E-2</v>
      </c>
      <c r="EQ59" s="271">
        <f t="shared" si="161"/>
        <v>3.6515671380051837E-2</v>
      </c>
      <c r="ER59" s="271">
        <f t="shared" si="161"/>
        <v>0.18575549375128161</v>
      </c>
      <c r="ES59" s="271">
        <f t="shared" si="161"/>
        <v>0</v>
      </c>
      <c r="ET59" s="271">
        <f t="shared" si="161"/>
        <v>4.5675369191515679E-3</v>
      </c>
      <c r="EU59" s="271">
        <f t="shared" si="161"/>
        <v>2.1898247804012224E-2</v>
      </c>
      <c r="EV59" s="271">
        <f t="shared" si="161"/>
        <v>1.7327713427376927E-2</v>
      </c>
      <c r="EW59" s="271">
        <f t="shared" si="161"/>
        <v>1.0404900478808816</v>
      </c>
      <c r="EX59" s="271">
        <f t="shared" si="161"/>
        <v>0.32659260238698462</v>
      </c>
      <c r="EY59" s="271">
        <f t="shared" si="161"/>
        <v>0.10183517233419578</v>
      </c>
      <c r="EZ59" s="271">
        <f t="shared" si="161"/>
        <v>8.9666111249934163E-2</v>
      </c>
      <c r="FA59" s="271">
        <f t="shared" si="161"/>
        <v>0.38558788825478502</v>
      </c>
      <c r="FB59" s="271">
        <f t="shared" si="161"/>
        <v>1.59383498632375E-3</v>
      </c>
      <c r="FC59" s="271">
        <f t="shared" si="161"/>
        <v>1.5946193677213609E-2</v>
      </c>
      <c r="FD59" s="271">
        <f t="shared" si="161"/>
        <v>7.9039087966132654E-2</v>
      </c>
      <c r="FE59" s="271">
        <f t="shared" si="161"/>
        <v>4.0031128736036613E-2</v>
      </c>
      <c r="FF59" s="271">
        <f t="shared" si="161"/>
        <v>0.36309491126965576</v>
      </c>
      <c r="FG59" s="271">
        <f t="shared" si="161"/>
        <v>0.13927504109598252</v>
      </c>
      <c r="FH59" s="271">
        <f t="shared" si="161"/>
        <v>1.8861571250404798E-2</v>
      </c>
      <c r="FI59" s="271">
        <f t="shared" si="161"/>
        <v>2.5116928855486692E-2</v>
      </c>
      <c r="FJ59" s="271">
        <f t="shared" si="161"/>
        <v>0.10465219408285084</v>
      </c>
      <c r="FK59" s="271">
        <f t="shared" si="161"/>
        <v>1.2103845373774545E-3</v>
      </c>
      <c r="FL59" s="271">
        <f t="shared" si="161"/>
        <v>2.6120180676652213E-3</v>
      </c>
      <c r="FM59" s="271">
        <f t="shared" si="161"/>
        <v>1.857765319809104E-2</v>
      </c>
      <c r="FN59" s="271">
        <f t="shared" si="161"/>
        <v>9.1110381511906348E-3</v>
      </c>
      <c r="FO59" s="271">
        <f t="shared" si="161"/>
        <v>0.38751718635669408</v>
      </c>
      <c r="FP59" s="271">
        <f t="shared" si="161"/>
        <v>0.3117437022577858</v>
      </c>
      <c r="FQ59" s="271">
        <f t="shared" si="161"/>
        <v>5.6730664718412684E-3</v>
      </c>
      <c r="FR59" s="271">
        <f t="shared" si="161"/>
        <v>9.7187656526109259E-4</v>
      </c>
      <c r="FS59" s="271">
        <f t="shared" si="161"/>
        <v>6.6107636177014706E-2</v>
      </c>
      <c r="FT59" s="271">
        <f t="shared" si="161"/>
        <v>0</v>
      </c>
      <c r="FU59" s="271">
        <f t="shared" si="161"/>
        <v>1.3558032457702232E-3</v>
      </c>
      <c r="FV59" s="271">
        <f t="shared" si="161"/>
        <v>1.5169375957365509E-3</v>
      </c>
      <c r="FW59" s="271">
        <f t="shared" si="161"/>
        <v>1.482200705270931E-4</v>
      </c>
      <c r="FX59" s="271">
        <f t="shared" si="161"/>
        <v>0.80627236187323725</v>
      </c>
      <c r="FY59" s="271">
        <f t="shared" ref="FY59:HH59" si="162">+FY46/FY19</f>
        <v>0.1801118695954721</v>
      </c>
      <c r="FZ59" s="271">
        <f t="shared" si="162"/>
        <v>0.13400206516416543</v>
      </c>
      <c r="GA59" s="271">
        <f t="shared" si="162"/>
        <v>7.6432504541008014E-2</v>
      </c>
      <c r="GB59" s="271">
        <f t="shared" si="162"/>
        <v>0.37634535416500919</v>
      </c>
      <c r="GC59" s="271">
        <f t="shared" si="162"/>
        <v>0</v>
      </c>
      <c r="GD59" s="271">
        <f t="shared" si="162"/>
        <v>3.9770377948573719E-3</v>
      </c>
      <c r="GE59" s="271">
        <f t="shared" si="162"/>
        <v>2.698571753529436E-2</v>
      </c>
      <c r="GF59" s="271">
        <f t="shared" si="162"/>
        <v>8.4180652000228583E-3</v>
      </c>
      <c r="GG59" s="271">
        <f t="shared" si="162"/>
        <v>0.17112000138947561</v>
      </c>
      <c r="GH59" s="271">
        <f t="shared" si="162"/>
        <v>3.5236373334170006E-3</v>
      </c>
      <c r="GI59" s="271">
        <f t="shared" si="162"/>
        <v>1.1028402450407487E-3</v>
      </c>
      <c r="GJ59" s="271">
        <f t="shared" si="162"/>
        <v>2.4048293242106044E-3</v>
      </c>
      <c r="GK59" s="271">
        <f t="shared" si="162"/>
        <v>7.2796588613247309E-2</v>
      </c>
      <c r="GL59" s="271">
        <f t="shared" si="162"/>
        <v>9.1292105873559959E-2</v>
      </c>
      <c r="GM59" s="271">
        <f t="shared" si="162"/>
        <v>0</v>
      </c>
      <c r="GN59" s="271">
        <f t="shared" si="162"/>
        <v>0</v>
      </c>
      <c r="GO59" s="271">
        <f t="shared" si="162"/>
        <v>0</v>
      </c>
      <c r="GP59" s="271">
        <f t="shared" si="162"/>
        <v>0.10518952335383557</v>
      </c>
      <c r="GQ59" s="271">
        <f t="shared" si="162"/>
        <v>1.7473776449060592E-3</v>
      </c>
      <c r="GR59" s="271">
        <f t="shared" si="162"/>
        <v>8.1703015274146903E-2</v>
      </c>
      <c r="GS59" s="271">
        <f t="shared" si="162"/>
        <v>2.0965758390359728E-2</v>
      </c>
      <c r="GT59" s="271">
        <f t="shared" si="162"/>
        <v>0</v>
      </c>
      <c r="GU59" s="271">
        <f t="shared" si="162"/>
        <v>0</v>
      </c>
      <c r="GV59" s="271">
        <f t="shared" si="162"/>
        <v>0</v>
      </c>
      <c r="GW59" s="271">
        <f t="shared" si="162"/>
        <v>7.7337204442288023E-4</v>
      </c>
      <c r="GX59" s="271">
        <f t="shared" si="162"/>
        <v>0</v>
      </c>
      <c r="GY59" s="271">
        <f t="shared" si="162"/>
        <v>0.48333833843368001</v>
      </c>
      <c r="GZ59" s="271">
        <f t="shared" si="162"/>
        <v>0.15056279365278574</v>
      </c>
      <c r="HA59" s="271">
        <f t="shared" si="162"/>
        <v>6.1455049903465057E-2</v>
      </c>
      <c r="HB59" s="271">
        <f t="shared" si="162"/>
        <v>1.1822140397546903E-2</v>
      </c>
      <c r="HC59" s="271">
        <f t="shared" si="162"/>
        <v>0.17578637036472614</v>
      </c>
      <c r="HD59" s="271">
        <f t="shared" si="162"/>
        <v>5.9247968732316402E-3</v>
      </c>
      <c r="HE59" s="271">
        <f t="shared" si="162"/>
        <v>8.2965981378785615E-3</v>
      </c>
      <c r="HF59" s="271">
        <f t="shared" si="162"/>
        <v>4.4568158821545391E-2</v>
      </c>
      <c r="HG59" s="271">
        <f t="shared" si="162"/>
        <v>2.3966941685725267E-2</v>
      </c>
      <c r="HH59" s="271">
        <f t="shared" si="162"/>
        <v>8.6110398320079149</v>
      </c>
    </row>
    <row r="61" spans="1:216" s="268" customFormat="1" ht="15" x14ac:dyDescent="0.25">
      <c r="A61" s="357" t="s">
        <v>467</v>
      </c>
      <c r="B61" s="355"/>
      <c r="C61" s="355"/>
      <c r="D61" s="355"/>
      <c r="E61" s="355"/>
      <c r="F61" s="355"/>
      <c r="G61" s="355"/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55"/>
      <c r="AC61" s="355"/>
      <c r="AD61" s="355"/>
      <c r="AE61" s="355"/>
      <c r="AF61" s="355"/>
      <c r="AG61" s="355"/>
      <c r="AH61" s="355"/>
      <c r="AI61" s="355"/>
      <c r="AJ61" s="355"/>
      <c r="AK61" s="355"/>
      <c r="AL61" s="355"/>
      <c r="AM61" s="355"/>
      <c r="AN61" s="355"/>
      <c r="AO61" s="355"/>
      <c r="AP61" s="355"/>
      <c r="AQ61" s="355"/>
      <c r="AR61" s="355"/>
      <c r="AS61" s="355"/>
      <c r="AT61" s="355"/>
      <c r="AU61" s="355"/>
      <c r="AV61" s="355"/>
      <c r="AW61" s="355"/>
      <c r="AX61" s="355"/>
      <c r="AY61" s="355"/>
      <c r="AZ61" s="355"/>
      <c r="BA61" s="355"/>
      <c r="BB61" s="355"/>
      <c r="BC61" s="355"/>
      <c r="BD61" s="355"/>
      <c r="BE61" s="355"/>
      <c r="BF61" s="355"/>
      <c r="BG61" s="355"/>
      <c r="BH61" s="355"/>
      <c r="BI61" s="355"/>
      <c r="BJ61" s="355"/>
      <c r="BK61" s="355"/>
      <c r="BL61" s="355"/>
      <c r="BM61" s="355"/>
      <c r="BN61" s="355"/>
      <c r="BO61" s="355"/>
      <c r="BP61" s="355"/>
      <c r="BQ61" s="355"/>
      <c r="BR61" s="355"/>
      <c r="BS61" s="355"/>
      <c r="BT61" s="355"/>
      <c r="BU61" s="355"/>
      <c r="BV61" s="355"/>
      <c r="BW61" s="355"/>
      <c r="BX61" s="355"/>
      <c r="BY61" s="355"/>
      <c r="BZ61" s="355"/>
      <c r="CA61" s="355"/>
      <c r="CB61" s="355"/>
      <c r="CC61" s="355"/>
      <c r="CD61" s="355"/>
      <c r="CE61" s="355"/>
      <c r="CF61" s="355"/>
      <c r="CG61" s="355"/>
      <c r="CH61" s="355"/>
      <c r="CI61" s="355"/>
      <c r="CJ61" s="355"/>
      <c r="CK61" s="355"/>
      <c r="CL61" s="355"/>
      <c r="CM61" s="355"/>
      <c r="CN61" s="355"/>
      <c r="CO61" s="355"/>
      <c r="CP61" s="355"/>
      <c r="CQ61" s="355"/>
      <c r="CR61" s="355"/>
      <c r="CS61" s="355"/>
      <c r="CT61" s="355"/>
      <c r="CU61" s="355"/>
      <c r="CV61" s="355"/>
      <c r="CW61" s="355"/>
      <c r="CX61" s="355"/>
      <c r="CY61" s="355"/>
      <c r="CZ61" s="355"/>
      <c r="DA61" s="355"/>
      <c r="DB61" s="355"/>
      <c r="DC61" s="355"/>
      <c r="DD61" s="355"/>
      <c r="DE61" s="355"/>
      <c r="DF61" s="355"/>
      <c r="DG61" s="355"/>
      <c r="DH61" s="355"/>
      <c r="DI61" s="355"/>
      <c r="DJ61" s="355"/>
      <c r="DK61" s="355"/>
      <c r="DL61" s="355"/>
      <c r="DM61" s="355"/>
      <c r="DN61" s="355"/>
      <c r="DO61" s="355"/>
      <c r="DP61" s="355"/>
      <c r="DQ61" s="355"/>
      <c r="DR61" s="355"/>
      <c r="DS61" s="355"/>
      <c r="DT61" s="355"/>
      <c r="DU61" s="355"/>
      <c r="DV61" s="355"/>
      <c r="DW61" s="355"/>
      <c r="DX61" s="355"/>
      <c r="DY61" s="355"/>
      <c r="DZ61" s="355"/>
      <c r="EA61" s="355"/>
      <c r="EB61" s="355"/>
      <c r="EC61" s="355"/>
      <c r="ED61" s="355"/>
      <c r="EE61" s="355"/>
      <c r="EF61" s="355"/>
      <c r="EG61" s="355"/>
      <c r="EH61" s="355"/>
      <c r="EI61" s="355"/>
      <c r="EJ61" s="355"/>
      <c r="EK61" s="355"/>
      <c r="EL61" s="355"/>
      <c r="EM61" s="355"/>
      <c r="EN61" s="355"/>
      <c r="EO61" s="355"/>
      <c r="EP61" s="355"/>
      <c r="EQ61" s="355"/>
      <c r="ER61" s="355"/>
      <c r="ES61" s="355"/>
      <c r="ET61" s="355"/>
      <c r="EU61" s="355"/>
      <c r="EV61" s="355"/>
      <c r="EW61" s="355"/>
      <c r="EX61" s="355"/>
      <c r="EY61" s="355"/>
      <c r="EZ61" s="355"/>
      <c r="FA61" s="355"/>
      <c r="FB61" s="355"/>
      <c r="FC61" s="355"/>
      <c r="FD61" s="355"/>
      <c r="FE61" s="355"/>
      <c r="FF61" s="355"/>
      <c r="FG61" s="355"/>
      <c r="FH61" s="355"/>
      <c r="FI61" s="355"/>
      <c r="FJ61" s="355"/>
      <c r="FK61" s="355"/>
      <c r="FL61" s="355"/>
      <c r="FM61" s="355"/>
      <c r="FN61" s="355"/>
      <c r="FO61" s="355"/>
      <c r="FP61" s="355"/>
      <c r="FQ61" s="355"/>
      <c r="FR61" s="355"/>
      <c r="FS61" s="355"/>
      <c r="FT61" s="355"/>
      <c r="FU61" s="355"/>
      <c r="FV61" s="355"/>
      <c r="FW61" s="355"/>
      <c r="FX61" s="355"/>
      <c r="FY61" s="355"/>
      <c r="FZ61" s="355"/>
      <c r="GA61" s="355"/>
      <c r="GB61" s="355"/>
      <c r="GC61" s="355"/>
      <c r="GD61" s="355"/>
      <c r="GE61" s="355"/>
      <c r="GF61" s="355"/>
      <c r="GG61" s="355"/>
      <c r="GH61" s="355"/>
      <c r="GI61" s="355"/>
      <c r="GJ61" s="355"/>
      <c r="GK61" s="355"/>
      <c r="GL61" s="355"/>
      <c r="GM61" s="355"/>
      <c r="GN61" s="355"/>
      <c r="GO61" s="355"/>
      <c r="GP61" s="355"/>
      <c r="GQ61" s="355"/>
      <c r="GR61" s="355"/>
      <c r="GS61" s="355"/>
      <c r="GT61" s="355"/>
      <c r="GU61" s="355"/>
      <c r="GV61" s="355"/>
      <c r="GW61" s="355"/>
      <c r="GX61" s="355"/>
      <c r="GY61" s="355"/>
      <c r="GZ61" s="355"/>
      <c r="HA61" s="355"/>
      <c r="HB61" s="355"/>
      <c r="HC61" s="355"/>
      <c r="HD61" s="355"/>
      <c r="HE61" s="355"/>
      <c r="HF61" s="355"/>
      <c r="HG61" s="355"/>
      <c r="HH61" s="355"/>
    </row>
    <row r="62" spans="1:216" ht="15" x14ac:dyDescent="0.25">
      <c r="A62" s="355" t="s">
        <v>229</v>
      </c>
      <c r="B62" s="355"/>
      <c r="C62" s="355"/>
      <c r="D62" s="355"/>
      <c r="E62" s="355"/>
      <c r="F62" s="355"/>
      <c r="G62" s="355"/>
      <c r="H62" s="355"/>
      <c r="I62" s="355"/>
      <c r="J62" s="355"/>
      <c r="K62" s="355"/>
      <c r="L62" s="355"/>
      <c r="M62" s="355"/>
      <c r="N62" s="355"/>
      <c r="O62" s="355"/>
      <c r="P62" s="355"/>
      <c r="Q62" s="355"/>
      <c r="R62" s="355"/>
      <c r="S62" s="355"/>
      <c r="T62" s="355"/>
      <c r="U62" s="355"/>
      <c r="V62" s="355"/>
      <c r="W62" s="355"/>
      <c r="X62" s="355"/>
      <c r="Y62" s="355"/>
      <c r="Z62" s="355"/>
      <c r="AA62" s="355"/>
      <c r="AB62" s="355"/>
      <c r="AC62" s="355"/>
      <c r="AD62" s="355"/>
      <c r="AE62" s="355"/>
      <c r="AF62" s="355"/>
      <c r="AG62" s="355"/>
      <c r="AH62" s="355"/>
      <c r="AI62" s="355"/>
      <c r="AJ62" s="355"/>
      <c r="AK62" s="355"/>
      <c r="AL62" s="355"/>
      <c r="AM62" s="355"/>
      <c r="AN62" s="355"/>
      <c r="AO62" s="355"/>
      <c r="AP62" s="355"/>
      <c r="AQ62" s="355"/>
      <c r="AR62" s="355"/>
      <c r="AS62" s="355"/>
      <c r="AT62" s="355"/>
      <c r="AU62" s="355"/>
      <c r="AV62" s="355"/>
      <c r="AW62" s="355"/>
      <c r="AX62" s="355"/>
      <c r="AY62" s="355"/>
      <c r="AZ62" s="355"/>
      <c r="BA62" s="355"/>
      <c r="BB62" s="355"/>
      <c r="BC62" s="355"/>
      <c r="BD62" s="355"/>
      <c r="BE62" s="355"/>
      <c r="BF62" s="355"/>
      <c r="BG62" s="355"/>
      <c r="BH62" s="355"/>
      <c r="BI62" s="355"/>
      <c r="BJ62" s="355"/>
      <c r="BK62" s="355"/>
      <c r="BL62" s="355"/>
      <c r="BM62" s="355"/>
      <c r="BN62" s="355"/>
      <c r="BO62" s="355"/>
      <c r="BP62" s="355"/>
      <c r="BQ62" s="355"/>
      <c r="BR62" s="355"/>
      <c r="BS62" s="355"/>
      <c r="BT62" s="355"/>
      <c r="BU62" s="355"/>
      <c r="BV62" s="355"/>
      <c r="BW62" s="355"/>
      <c r="BX62" s="355"/>
      <c r="BY62" s="355"/>
      <c r="BZ62" s="355"/>
      <c r="CA62" s="355"/>
      <c r="CB62" s="355"/>
      <c r="CC62" s="355"/>
      <c r="CD62" s="355"/>
      <c r="CE62" s="355"/>
      <c r="CF62" s="355"/>
      <c r="CG62" s="355"/>
      <c r="CH62" s="355"/>
      <c r="CI62" s="355"/>
      <c r="CJ62" s="355"/>
      <c r="CK62" s="355"/>
      <c r="CL62" s="355"/>
      <c r="CM62" s="355"/>
      <c r="CN62" s="355"/>
      <c r="CO62" s="355"/>
      <c r="CP62" s="355"/>
      <c r="CQ62" s="355"/>
      <c r="CR62" s="355"/>
      <c r="CS62" s="355"/>
      <c r="CT62" s="355"/>
      <c r="CU62" s="355"/>
      <c r="CV62" s="355"/>
      <c r="CW62" s="355"/>
      <c r="CX62" s="355"/>
      <c r="CY62" s="355"/>
      <c r="CZ62" s="355"/>
      <c r="DA62" s="355"/>
      <c r="DB62" s="355"/>
      <c r="DC62" s="355"/>
      <c r="DD62" s="355"/>
      <c r="DE62" s="355"/>
      <c r="DF62" s="355"/>
      <c r="DG62" s="355"/>
      <c r="DH62" s="355"/>
      <c r="DI62" s="355"/>
      <c r="DJ62" s="355"/>
      <c r="DK62" s="355"/>
      <c r="DL62" s="355"/>
      <c r="DM62" s="355"/>
      <c r="DN62" s="355"/>
      <c r="DO62" s="355"/>
      <c r="DP62" s="355"/>
      <c r="DQ62" s="355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G62" s="355"/>
      <c r="EH62" s="355"/>
      <c r="EI62" s="355"/>
      <c r="EJ62" s="355"/>
      <c r="EK62" s="355"/>
      <c r="EL62" s="355"/>
      <c r="EM62" s="355"/>
      <c r="EN62" s="355"/>
      <c r="EO62" s="355"/>
      <c r="EP62" s="355"/>
      <c r="EQ62" s="355"/>
      <c r="ER62" s="355"/>
      <c r="ES62" s="355"/>
      <c r="ET62" s="355"/>
      <c r="EU62" s="355"/>
      <c r="EV62" s="355"/>
      <c r="EW62" s="355"/>
      <c r="EX62" s="355"/>
      <c r="EY62" s="355"/>
      <c r="EZ62" s="355"/>
      <c r="FA62" s="355"/>
      <c r="FB62" s="355"/>
      <c r="FC62" s="355"/>
      <c r="FD62" s="355"/>
      <c r="FE62" s="355"/>
      <c r="FF62" s="355"/>
      <c r="FG62" s="355"/>
      <c r="FH62" s="355"/>
      <c r="FI62" s="355"/>
      <c r="FJ62" s="355"/>
      <c r="FK62" s="355"/>
      <c r="FL62" s="355"/>
      <c r="FM62" s="355"/>
      <c r="FN62" s="355"/>
      <c r="FO62" s="355"/>
      <c r="FP62" s="355"/>
      <c r="FQ62" s="355"/>
      <c r="FR62" s="355"/>
      <c r="FS62" s="355"/>
      <c r="FT62" s="355"/>
      <c r="FU62" s="355"/>
      <c r="FV62" s="355"/>
      <c r="FW62" s="355"/>
      <c r="FX62" s="355"/>
      <c r="FY62" s="355"/>
      <c r="FZ62" s="355"/>
      <c r="GA62" s="355"/>
      <c r="GB62" s="355"/>
      <c r="GC62" s="355"/>
      <c r="GD62" s="355"/>
      <c r="GE62" s="355"/>
      <c r="GF62" s="355"/>
      <c r="GG62" s="355"/>
      <c r="GH62" s="355"/>
      <c r="GI62" s="355"/>
      <c r="GJ62" s="355"/>
      <c r="GK62" s="355"/>
      <c r="GL62" s="355"/>
      <c r="GM62" s="355"/>
      <c r="GN62" s="355"/>
      <c r="GO62" s="355"/>
      <c r="GP62" s="355"/>
      <c r="GQ62" s="355"/>
      <c r="GR62" s="355"/>
      <c r="GS62" s="355"/>
      <c r="GT62" s="355"/>
      <c r="GU62" s="355"/>
      <c r="GV62" s="355"/>
      <c r="GW62" s="355"/>
      <c r="GX62" s="355"/>
      <c r="GY62" s="355"/>
      <c r="GZ62" s="355"/>
      <c r="HA62" s="355"/>
      <c r="HB62" s="355"/>
      <c r="HC62" s="355"/>
      <c r="HD62" s="355"/>
      <c r="HE62" s="355"/>
      <c r="HF62" s="355"/>
      <c r="HG62" s="355"/>
      <c r="HH62" s="355"/>
    </row>
    <row r="63" spans="1:216" ht="15" x14ac:dyDescent="0.25">
      <c r="A63" s="355" t="s">
        <v>461</v>
      </c>
      <c r="B63" s="355" t="s">
        <v>23</v>
      </c>
      <c r="C63" s="355" t="s">
        <v>24</v>
      </c>
      <c r="D63" s="355" t="s">
        <v>25</v>
      </c>
      <c r="E63" s="355" t="s">
        <v>26</v>
      </c>
      <c r="F63" s="355" t="s">
        <v>27</v>
      </c>
      <c r="G63" s="355" t="s">
        <v>28</v>
      </c>
      <c r="H63" s="355" t="s">
        <v>29</v>
      </c>
      <c r="I63" s="355" t="s">
        <v>30</v>
      </c>
      <c r="J63" s="355" t="s">
        <v>31</v>
      </c>
      <c r="K63" s="355" t="s">
        <v>32</v>
      </c>
      <c r="L63" s="355" t="s">
        <v>33</v>
      </c>
      <c r="M63" s="355" t="s">
        <v>34</v>
      </c>
      <c r="N63" s="355" t="s">
        <v>386</v>
      </c>
      <c r="O63" s="355" t="s">
        <v>387</v>
      </c>
      <c r="P63" s="355" t="s">
        <v>388</v>
      </c>
      <c r="Q63" s="355" t="s">
        <v>35</v>
      </c>
      <c r="R63" s="355" t="s">
        <v>36</v>
      </c>
      <c r="S63" s="355" t="s">
        <v>37</v>
      </c>
      <c r="T63" s="355" t="s">
        <v>38</v>
      </c>
      <c r="U63" s="355" t="s">
        <v>39</v>
      </c>
      <c r="V63" s="355" t="s">
        <v>40</v>
      </c>
      <c r="W63" s="355" t="s">
        <v>41</v>
      </c>
      <c r="X63" s="355" t="s">
        <v>42</v>
      </c>
      <c r="Y63" s="355" t="s">
        <v>43</v>
      </c>
      <c r="Z63" s="355" t="s">
        <v>44</v>
      </c>
      <c r="AA63" s="355" t="s">
        <v>45</v>
      </c>
      <c r="AB63" s="355" t="s">
        <v>46</v>
      </c>
      <c r="AC63" s="355" t="s">
        <v>47</v>
      </c>
      <c r="AD63" s="355" t="s">
        <v>48</v>
      </c>
      <c r="AE63" s="355" t="s">
        <v>49</v>
      </c>
      <c r="AF63" s="355" t="s">
        <v>50</v>
      </c>
      <c r="AG63" s="355" t="s">
        <v>51</v>
      </c>
      <c r="AH63" s="355" t="s">
        <v>52</v>
      </c>
      <c r="AI63" s="355" t="s">
        <v>53</v>
      </c>
      <c r="AJ63" s="355" t="s">
        <v>54</v>
      </c>
      <c r="AK63" s="355" t="s">
        <v>55</v>
      </c>
      <c r="AL63" s="355" t="s">
        <v>56</v>
      </c>
      <c r="AM63" s="355" t="s">
        <v>57</v>
      </c>
      <c r="AN63" s="355" t="s">
        <v>58</v>
      </c>
      <c r="AO63" s="355" t="s">
        <v>59</v>
      </c>
      <c r="AP63" s="355" t="s">
        <v>60</v>
      </c>
      <c r="AQ63" s="355" t="s">
        <v>61</v>
      </c>
      <c r="AR63" s="355" t="s">
        <v>62</v>
      </c>
      <c r="AS63" s="355" t="s">
        <v>63</v>
      </c>
      <c r="AT63" s="355" t="s">
        <v>64</v>
      </c>
      <c r="AU63" s="355" t="s">
        <v>65</v>
      </c>
      <c r="AV63" s="355" t="s">
        <v>66</v>
      </c>
      <c r="AW63" s="355" t="s">
        <v>67</v>
      </c>
      <c r="AX63" s="355" t="s">
        <v>68</v>
      </c>
      <c r="AY63" s="355" t="s">
        <v>69</v>
      </c>
      <c r="AZ63" s="355" t="s">
        <v>389</v>
      </c>
      <c r="BA63" s="355" t="s">
        <v>390</v>
      </c>
      <c r="BB63" s="355" t="s">
        <v>391</v>
      </c>
      <c r="BC63" s="355" t="s">
        <v>392</v>
      </c>
      <c r="BD63" s="355" t="s">
        <v>393</v>
      </c>
      <c r="BE63" s="355" t="s">
        <v>394</v>
      </c>
      <c r="BF63" s="355" t="s">
        <v>395</v>
      </c>
      <c r="BG63" s="355" t="s">
        <v>396</v>
      </c>
      <c r="BH63" s="355" t="s">
        <v>397</v>
      </c>
      <c r="BI63" s="355" t="s">
        <v>398</v>
      </c>
      <c r="BJ63" s="355" t="s">
        <v>399</v>
      </c>
      <c r="BK63" s="355" t="s">
        <v>400</v>
      </c>
      <c r="BL63" s="355" t="s">
        <v>401</v>
      </c>
      <c r="BM63" s="355" t="s">
        <v>402</v>
      </c>
      <c r="BN63" s="355" t="s">
        <v>70</v>
      </c>
      <c r="BO63" s="355" t="s">
        <v>71</v>
      </c>
      <c r="BP63" s="355" t="s">
        <v>72</v>
      </c>
      <c r="BQ63" s="355" t="s">
        <v>73</v>
      </c>
      <c r="BR63" s="355" t="s">
        <v>74</v>
      </c>
      <c r="BS63" s="355" t="s">
        <v>75</v>
      </c>
      <c r="BT63" s="355" t="s">
        <v>76</v>
      </c>
      <c r="BU63" s="355" t="s">
        <v>77</v>
      </c>
      <c r="BV63" s="355" t="s">
        <v>78</v>
      </c>
      <c r="BW63" s="355" t="s">
        <v>79</v>
      </c>
      <c r="BX63" s="355" t="s">
        <v>80</v>
      </c>
      <c r="BY63" s="355" t="s">
        <v>81</v>
      </c>
      <c r="BZ63" s="355" t="s">
        <v>82</v>
      </c>
      <c r="CA63" s="355" t="s">
        <v>83</v>
      </c>
      <c r="CB63" s="355" t="s">
        <v>84</v>
      </c>
      <c r="CC63" s="355" t="s">
        <v>85</v>
      </c>
      <c r="CD63" s="355" t="s">
        <v>86</v>
      </c>
      <c r="CE63" s="355" t="s">
        <v>87</v>
      </c>
      <c r="CF63" s="355" t="s">
        <v>88</v>
      </c>
      <c r="CG63" s="355" t="s">
        <v>89</v>
      </c>
      <c r="CH63" s="355" t="s">
        <v>90</v>
      </c>
      <c r="CI63" s="355" t="s">
        <v>91</v>
      </c>
      <c r="CJ63" s="355" t="s">
        <v>92</v>
      </c>
      <c r="CK63" s="355" t="s">
        <v>93</v>
      </c>
      <c r="CL63" s="355" t="s">
        <v>94</v>
      </c>
      <c r="CM63" s="355" t="s">
        <v>95</v>
      </c>
      <c r="CN63" s="355" t="s">
        <v>96</v>
      </c>
      <c r="CO63" s="355" t="s">
        <v>97</v>
      </c>
      <c r="CP63" s="355" t="s">
        <v>98</v>
      </c>
      <c r="CQ63" s="355" t="s">
        <v>99</v>
      </c>
      <c r="CR63" s="355" t="s">
        <v>100</v>
      </c>
      <c r="CS63" s="355" t="s">
        <v>101</v>
      </c>
      <c r="CT63" s="355" t="s">
        <v>102</v>
      </c>
      <c r="CU63" s="355" t="s">
        <v>103</v>
      </c>
      <c r="CV63" s="355" t="s">
        <v>104</v>
      </c>
      <c r="CW63" s="355" t="s">
        <v>105</v>
      </c>
      <c r="CX63" s="355" t="s">
        <v>106</v>
      </c>
      <c r="CY63" s="355" t="s">
        <v>107</v>
      </c>
      <c r="CZ63" s="355" t="s">
        <v>108</v>
      </c>
      <c r="DA63" s="355" t="s">
        <v>109</v>
      </c>
      <c r="DB63" s="355" t="s">
        <v>110</v>
      </c>
      <c r="DC63" s="355" t="s">
        <v>111</v>
      </c>
      <c r="DD63" s="355" t="s">
        <v>112</v>
      </c>
      <c r="DE63" s="355" t="s">
        <v>113</v>
      </c>
      <c r="DF63" s="355" t="s">
        <v>114</v>
      </c>
      <c r="DG63" s="355" t="s">
        <v>115</v>
      </c>
      <c r="DH63" s="355" t="s">
        <v>116</v>
      </c>
      <c r="DI63" s="355" t="s">
        <v>117</v>
      </c>
      <c r="DJ63" s="355" t="s">
        <v>118</v>
      </c>
      <c r="DK63" s="355" t="s">
        <v>119</v>
      </c>
      <c r="DL63" s="355" t="s">
        <v>120</v>
      </c>
      <c r="DM63" s="355" t="s">
        <v>121</v>
      </c>
      <c r="DN63" s="355" t="s">
        <v>122</v>
      </c>
      <c r="DO63" s="355" t="s">
        <v>123</v>
      </c>
      <c r="DP63" s="355" t="s">
        <v>124</v>
      </c>
      <c r="DQ63" s="355" t="s">
        <v>125</v>
      </c>
      <c r="DR63" s="355" t="s">
        <v>126</v>
      </c>
      <c r="DS63" s="355" t="s">
        <v>127</v>
      </c>
      <c r="DT63" s="355" t="s">
        <v>128</v>
      </c>
      <c r="DU63" s="355" t="s">
        <v>129</v>
      </c>
      <c r="DV63" s="355" t="s">
        <v>130</v>
      </c>
      <c r="DW63" s="355" t="s">
        <v>131</v>
      </c>
      <c r="DX63" s="355" t="s">
        <v>132</v>
      </c>
      <c r="DY63" s="355" t="s">
        <v>133</v>
      </c>
      <c r="DZ63" s="355" t="s">
        <v>134</v>
      </c>
      <c r="EA63" s="355" t="s">
        <v>135</v>
      </c>
      <c r="EB63" s="355" t="s">
        <v>136</v>
      </c>
      <c r="EC63" s="355" t="s">
        <v>137</v>
      </c>
      <c r="ED63" s="355" t="s">
        <v>138</v>
      </c>
      <c r="EE63" s="355" t="s">
        <v>139</v>
      </c>
      <c r="EF63" s="355" t="s">
        <v>140</v>
      </c>
      <c r="EG63" s="355" t="s">
        <v>141</v>
      </c>
      <c r="EH63" s="355" t="s">
        <v>142</v>
      </c>
      <c r="EI63" s="355" t="s">
        <v>143</v>
      </c>
      <c r="EJ63" s="355" t="s">
        <v>144</v>
      </c>
      <c r="EK63" s="355" t="s">
        <v>145</v>
      </c>
      <c r="EL63" s="355" t="s">
        <v>146</v>
      </c>
      <c r="EM63" s="355" t="s">
        <v>147</v>
      </c>
      <c r="EN63" s="355" t="s">
        <v>148</v>
      </c>
      <c r="EO63" s="355" t="s">
        <v>149</v>
      </c>
      <c r="EP63" s="355" t="s">
        <v>150</v>
      </c>
      <c r="EQ63" s="355" t="s">
        <v>151</v>
      </c>
      <c r="ER63" s="355" t="s">
        <v>152</v>
      </c>
      <c r="ES63" s="355" t="s">
        <v>153</v>
      </c>
      <c r="ET63" s="355" t="s">
        <v>154</v>
      </c>
      <c r="EU63" s="355" t="s">
        <v>155</v>
      </c>
      <c r="EV63" s="355" t="s">
        <v>156</v>
      </c>
      <c r="EW63" s="355" t="s">
        <v>157</v>
      </c>
      <c r="EX63" s="355" t="s">
        <v>158</v>
      </c>
      <c r="EY63" s="355" t="s">
        <v>159</v>
      </c>
      <c r="EZ63" s="355" t="s">
        <v>160</v>
      </c>
      <c r="FA63" s="355" t="s">
        <v>161</v>
      </c>
      <c r="FB63" s="355" t="s">
        <v>162</v>
      </c>
      <c r="FC63" s="355" t="s">
        <v>163</v>
      </c>
      <c r="FD63" s="355" t="s">
        <v>164</v>
      </c>
      <c r="FE63" s="355" t="s">
        <v>165</v>
      </c>
      <c r="FF63" s="355" t="s">
        <v>166</v>
      </c>
      <c r="FG63" s="355" t="s">
        <v>167</v>
      </c>
      <c r="FH63" s="355" t="s">
        <v>168</v>
      </c>
      <c r="FI63" s="355" t="s">
        <v>169</v>
      </c>
      <c r="FJ63" s="355" t="s">
        <v>170</v>
      </c>
      <c r="FK63" s="355" t="s">
        <v>171</v>
      </c>
      <c r="FL63" s="355" t="s">
        <v>172</v>
      </c>
      <c r="FM63" s="355" t="s">
        <v>173</v>
      </c>
      <c r="FN63" s="355" t="s">
        <v>174</v>
      </c>
      <c r="FO63" s="355" t="s">
        <v>175</v>
      </c>
      <c r="FP63" s="355" t="s">
        <v>176</v>
      </c>
      <c r="FQ63" s="355" t="s">
        <v>177</v>
      </c>
      <c r="FR63" s="355" t="s">
        <v>178</v>
      </c>
      <c r="FS63" s="355" t="s">
        <v>179</v>
      </c>
      <c r="FT63" s="355" t="s">
        <v>180</v>
      </c>
      <c r="FU63" s="355" t="s">
        <v>181</v>
      </c>
      <c r="FV63" s="355" t="s">
        <v>182</v>
      </c>
      <c r="FW63" s="355" t="s">
        <v>183</v>
      </c>
      <c r="FX63" s="355" t="s">
        <v>184</v>
      </c>
      <c r="FY63" s="355" t="s">
        <v>185</v>
      </c>
      <c r="FZ63" s="355" t="s">
        <v>186</v>
      </c>
      <c r="GA63" s="355" t="s">
        <v>187</v>
      </c>
      <c r="GB63" s="355" t="s">
        <v>188</v>
      </c>
      <c r="GC63" s="355" t="s">
        <v>189</v>
      </c>
      <c r="GD63" s="355" t="s">
        <v>190</v>
      </c>
      <c r="GE63" s="355" t="s">
        <v>191</v>
      </c>
      <c r="GF63" s="355" t="s">
        <v>192</v>
      </c>
      <c r="GG63" s="355" t="s">
        <v>193</v>
      </c>
      <c r="GH63" s="355" t="s">
        <v>194</v>
      </c>
      <c r="GI63" s="355" t="s">
        <v>195</v>
      </c>
      <c r="GJ63" s="355" t="s">
        <v>196</v>
      </c>
      <c r="GK63" s="355" t="s">
        <v>197</v>
      </c>
      <c r="GL63" s="355" t="s">
        <v>198</v>
      </c>
      <c r="GM63" s="355" t="s">
        <v>199</v>
      </c>
      <c r="GN63" s="355" t="s">
        <v>200</v>
      </c>
      <c r="GO63" s="355" t="s">
        <v>201</v>
      </c>
      <c r="GP63" s="355" t="s">
        <v>202</v>
      </c>
      <c r="GQ63" s="355" t="s">
        <v>203</v>
      </c>
      <c r="GR63" s="355" t="s">
        <v>204</v>
      </c>
      <c r="GS63" s="355" t="s">
        <v>205</v>
      </c>
      <c r="GT63" s="355" t="s">
        <v>206</v>
      </c>
      <c r="GU63" s="355" t="s">
        <v>207</v>
      </c>
      <c r="GV63" s="355" t="s">
        <v>208</v>
      </c>
      <c r="GW63" s="355" t="s">
        <v>209</v>
      </c>
      <c r="GX63" s="355" t="s">
        <v>210</v>
      </c>
      <c r="GY63" s="355" t="s">
        <v>211</v>
      </c>
      <c r="GZ63" s="355" t="s">
        <v>212</v>
      </c>
      <c r="HA63" s="355" t="s">
        <v>213</v>
      </c>
      <c r="HB63" s="355" t="s">
        <v>214</v>
      </c>
      <c r="HC63" s="355" t="s">
        <v>215</v>
      </c>
      <c r="HD63" s="355" t="s">
        <v>216</v>
      </c>
      <c r="HE63" s="355" t="s">
        <v>217</v>
      </c>
      <c r="HF63" s="355" t="s">
        <v>218</v>
      </c>
      <c r="HG63" s="355" t="s">
        <v>219</v>
      </c>
      <c r="HH63" s="355" t="s">
        <v>220</v>
      </c>
    </row>
    <row r="64" spans="1:216" ht="15" x14ac:dyDescent="0.25">
      <c r="A64" s="355" t="s">
        <v>230</v>
      </c>
      <c r="B64" s="361">
        <v>903578600</v>
      </c>
      <c r="C64" s="361">
        <v>55779140</v>
      </c>
      <c r="D64" s="361">
        <v>40855420</v>
      </c>
      <c r="E64" s="361">
        <v>24710960</v>
      </c>
      <c r="F64" s="361">
        <v>8139579</v>
      </c>
      <c r="G64" s="361">
        <v>16529640</v>
      </c>
      <c r="H64" s="361">
        <v>13639610</v>
      </c>
      <c r="I64" s="361">
        <v>3590786</v>
      </c>
      <c r="J64" s="361">
        <v>9969269</v>
      </c>
      <c r="K64" s="361">
        <v>1912196</v>
      </c>
      <c r="L64" s="361">
        <v>866515</v>
      </c>
      <c r="M64" s="361">
        <v>1045681</v>
      </c>
      <c r="N64" s="361">
        <v>592658</v>
      </c>
      <c r="O64" s="361">
        <v>226811</v>
      </c>
      <c r="P64" s="361">
        <v>365847</v>
      </c>
      <c r="Q64" s="361">
        <v>3506093</v>
      </c>
      <c r="R64" s="361">
        <v>969586</v>
      </c>
      <c r="S64" s="361">
        <v>1731164</v>
      </c>
      <c r="T64" s="361">
        <v>7271519</v>
      </c>
      <c r="U64" s="361">
        <v>4938362</v>
      </c>
      <c r="V64" s="361">
        <v>2230332</v>
      </c>
      <c r="W64" s="361">
        <v>3409866</v>
      </c>
      <c r="X64" s="361">
        <v>2849068</v>
      </c>
      <c r="Y64" s="361">
        <v>560798</v>
      </c>
      <c r="Z64" s="361">
        <v>416524200</v>
      </c>
      <c r="AA64" s="361">
        <v>361880600</v>
      </c>
      <c r="AB64" s="361">
        <v>7890719</v>
      </c>
      <c r="AC64" s="361">
        <v>95877540</v>
      </c>
      <c r="AD64" s="361">
        <v>49952420</v>
      </c>
      <c r="AE64" s="361">
        <v>1591243</v>
      </c>
      <c r="AF64" s="361">
        <v>32527240</v>
      </c>
      <c r="AG64" s="361">
        <v>14867440</v>
      </c>
      <c r="AH64" s="361">
        <v>37737960</v>
      </c>
      <c r="AI64" s="361">
        <v>15593660</v>
      </c>
      <c r="AJ64" s="361">
        <v>87554160</v>
      </c>
      <c r="AK64" s="361">
        <v>16391150</v>
      </c>
      <c r="AL64" s="361">
        <v>1847045</v>
      </c>
      <c r="AM64" s="361">
        <v>54415020</v>
      </c>
      <c r="AN64" s="361">
        <v>291459</v>
      </c>
      <c r="AO64" s="361">
        <v>13440890</v>
      </c>
      <c r="AP64" s="361">
        <v>17250610</v>
      </c>
      <c r="AQ64" s="361">
        <v>62106</v>
      </c>
      <c r="AR64" s="361">
        <v>7570751</v>
      </c>
      <c r="AS64" s="361">
        <v>1120894</v>
      </c>
      <c r="AT64" s="361">
        <v>2837779</v>
      </c>
      <c r="AU64" s="361">
        <v>958730</v>
      </c>
      <c r="AV64" s="361">
        <v>7801345</v>
      </c>
      <c r="AW64" s="361">
        <v>2807569</v>
      </c>
      <c r="AX64" s="361">
        <v>272896</v>
      </c>
      <c r="AY64" s="361">
        <v>81883570</v>
      </c>
      <c r="AZ64" s="361">
        <v>14315400</v>
      </c>
      <c r="BA64" s="361">
        <v>1820957</v>
      </c>
      <c r="BB64" s="361">
        <v>226010</v>
      </c>
      <c r="BC64" s="361">
        <v>12111280</v>
      </c>
      <c r="BD64" s="361">
        <v>157152</v>
      </c>
      <c r="BE64" s="361">
        <v>0</v>
      </c>
      <c r="BF64" s="361">
        <v>0</v>
      </c>
      <c r="BG64" s="361">
        <v>2992962</v>
      </c>
      <c r="BH64" s="361">
        <v>1218934</v>
      </c>
      <c r="BI64" s="361">
        <v>50185</v>
      </c>
      <c r="BJ64" s="361">
        <v>1717168</v>
      </c>
      <c r="BK64" s="361">
        <v>6676</v>
      </c>
      <c r="BL64" s="361">
        <v>0</v>
      </c>
      <c r="BM64" s="361">
        <v>0</v>
      </c>
      <c r="BN64" s="361">
        <v>20544200</v>
      </c>
      <c r="BO64" s="361">
        <v>126130</v>
      </c>
      <c r="BP64" s="361">
        <v>432892</v>
      </c>
      <c r="BQ64" s="361">
        <v>19835960</v>
      </c>
      <c r="BR64" s="361">
        <v>149219</v>
      </c>
      <c r="BS64" s="361">
        <v>0</v>
      </c>
      <c r="BT64" s="361">
        <v>0</v>
      </c>
      <c r="BU64" s="361">
        <v>15854100</v>
      </c>
      <c r="BV64" s="361">
        <v>398760</v>
      </c>
      <c r="BW64" s="361">
        <v>345711</v>
      </c>
      <c r="BX64" s="361">
        <v>15006510</v>
      </c>
      <c r="BY64" s="361">
        <v>103119</v>
      </c>
      <c r="BZ64" s="361">
        <v>0</v>
      </c>
      <c r="CA64" s="361">
        <v>0</v>
      </c>
      <c r="CB64" s="361">
        <v>1659640</v>
      </c>
      <c r="CC64" s="361">
        <v>799919</v>
      </c>
      <c r="CD64" s="361">
        <v>142601</v>
      </c>
      <c r="CE64" s="361">
        <v>717121</v>
      </c>
      <c r="CF64" s="361">
        <v>0</v>
      </c>
      <c r="CG64" s="361">
        <v>0</v>
      </c>
      <c r="CH64" s="361">
        <v>0</v>
      </c>
      <c r="CI64" s="361">
        <v>26517270</v>
      </c>
      <c r="CJ64" s="361">
        <v>5318757</v>
      </c>
      <c r="CK64" s="361">
        <v>486243</v>
      </c>
      <c r="CL64" s="361">
        <v>17920050</v>
      </c>
      <c r="CM64" s="361">
        <v>112408</v>
      </c>
      <c r="CN64" s="361">
        <v>0</v>
      </c>
      <c r="CO64" s="361">
        <v>2679808</v>
      </c>
      <c r="CP64" s="361">
        <v>14433210</v>
      </c>
      <c r="CQ64" s="361">
        <v>1131390</v>
      </c>
      <c r="CR64" s="361">
        <v>4524050</v>
      </c>
      <c r="CS64" s="361">
        <v>1152083</v>
      </c>
      <c r="CT64" s="361">
        <v>4445037</v>
      </c>
      <c r="CU64" s="361">
        <v>1585974</v>
      </c>
      <c r="CV64" s="361">
        <v>1594673</v>
      </c>
      <c r="CW64" s="361">
        <v>2516549</v>
      </c>
      <c r="CX64" s="361">
        <v>0</v>
      </c>
      <c r="CY64" s="361">
        <v>0</v>
      </c>
      <c r="CZ64" s="361">
        <v>0</v>
      </c>
      <c r="DA64" s="361">
        <v>831654</v>
      </c>
      <c r="DB64" s="361">
        <v>1340833</v>
      </c>
      <c r="DC64" s="361">
        <v>252055</v>
      </c>
      <c r="DD64" s="361">
        <v>135501600</v>
      </c>
      <c r="DE64" s="361">
        <v>26950420</v>
      </c>
      <c r="DF64" s="361">
        <v>42962780</v>
      </c>
      <c r="DG64" s="361">
        <v>61704340</v>
      </c>
      <c r="DH64" s="361">
        <v>2488701</v>
      </c>
      <c r="DI64" s="361">
        <v>705501</v>
      </c>
      <c r="DJ64" s="361">
        <v>689884</v>
      </c>
      <c r="DK64" s="361">
        <v>196940200</v>
      </c>
      <c r="DL64" s="361">
        <v>111292000</v>
      </c>
      <c r="DM64" s="361">
        <v>63159060</v>
      </c>
      <c r="DN64" s="361">
        <v>13010170</v>
      </c>
      <c r="DO64" s="361">
        <v>5457631</v>
      </c>
      <c r="DP64" s="361">
        <v>5121916</v>
      </c>
      <c r="DQ64" s="361">
        <v>32215110</v>
      </c>
      <c r="DR64" s="361">
        <v>6854</v>
      </c>
      <c r="DS64" s="361">
        <v>1002492</v>
      </c>
      <c r="DT64" s="361">
        <v>4502314</v>
      </c>
      <c r="DU64" s="361">
        <v>1842586</v>
      </c>
      <c r="DV64" s="361">
        <v>47719760</v>
      </c>
      <c r="DW64" s="361">
        <v>9298636</v>
      </c>
      <c r="DX64" s="361">
        <v>5065112</v>
      </c>
      <c r="DY64" s="361">
        <v>3332356</v>
      </c>
      <c r="DZ64" s="361">
        <v>24313480</v>
      </c>
      <c r="EA64" s="361">
        <v>0</v>
      </c>
      <c r="EB64" s="361">
        <v>569923</v>
      </c>
      <c r="EC64" s="361">
        <v>3834876</v>
      </c>
      <c r="ED64" s="361">
        <v>1305381</v>
      </c>
      <c r="EE64" s="361">
        <v>101360800</v>
      </c>
      <c r="EF64" s="361">
        <v>21033120</v>
      </c>
      <c r="EG64" s="361">
        <v>9868043</v>
      </c>
      <c r="EH64" s="361">
        <v>7427630</v>
      </c>
      <c r="EI64" s="361">
        <v>50794850</v>
      </c>
      <c r="EJ64" s="361">
        <v>6854</v>
      </c>
      <c r="EK64" s="361">
        <v>1454716</v>
      </c>
      <c r="EL64" s="361">
        <v>7894515</v>
      </c>
      <c r="EM64" s="361">
        <v>2881043</v>
      </c>
      <c r="EN64" s="361">
        <v>9039942</v>
      </c>
      <c r="EO64" s="361">
        <v>1154762</v>
      </c>
      <c r="EP64" s="361">
        <v>579762</v>
      </c>
      <c r="EQ64" s="361">
        <v>1012302</v>
      </c>
      <c r="ER64" s="361">
        <v>5547497</v>
      </c>
      <c r="ES64" s="361">
        <v>0</v>
      </c>
      <c r="ET64" s="361">
        <v>103877</v>
      </c>
      <c r="EU64" s="361">
        <v>406233</v>
      </c>
      <c r="EV64" s="361">
        <v>235509</v>
      </c>
      <c r="EW64" s="361">
        <v>27256370</v>
      </c>
      <c r="EX64" s="361">
        <v>6812643</v>
      </c>
      <c r="EY64" s="361">
        <v>1929336</v>
      </c>
      <c r="EZ64" s="361">
        <v>2507168</v>
      </c>
      <c r="FA64" s="361">
        <v>13449540</v>
      </c>
      <c r="FB64" s="361">
        <v>45351</v>
      </c>
      <c r="FC64" s="361">
        <v>345753</v>
      </c>
      <c r="FD64" s="361">
        <v>1533680</v>
      </c>
      <c r="FE64" s="361">
        <v>603509</v>
      </c>
      <c r="FF64" s="361">
        <v>10908830</v>
      </c>
      <c r="FG64" s="361">
        <v>3011858</v>
      </c>
      <c r="FH64" s="361">
        <v>408617</v>
      </c>
      <c r="FI64" s="361">
        <v>751903</v>
      </c>
      <c r="FJ64" s="361">
        <v>2529435</v>
      </c>
      <c r="FK64" s="361">
        <v>45751</v>
      </c>
      <c r="FL64" s="361">
        <v>88893</v>
      </c>
      <c r="FM64" s="361">
        <v>354524</v>
      </c>
      <c r="FN64" s="361">
        <v>149562</v>
      </c>
      <c r="FO64" s="361">
        <v>8989503</v>
      </c>
      <c r="FP64" s="361">
        <v>6722379</v>
      </c>
      <c r="FQ64" s="361">
        <v>99811</v>
      </c>
      <c r="FR64" s="361">
        <v>26996</v>
      </c>
      <c r="FS64" s="361">
        <v>2076473</v>
      </c>
      <c r="FT64" s="361">
        <v>0</v>
      </c>
      <c r="FU64" s="361">
        <v>28330</v>
      </c>
      <c r="FV64" s="361">
        <v>32395</v>
      </c>
      <c r="FW64" s="361">
        <v>3119</v>
      </c>
      <c r="FX64" s="361">
        <v>19779130</v>
      </c>
      <c r="FY64" s="361">
        <v>3637198</v>
      </c>
      <c r="FZ64" s="361">
        <v>2773740</v>
      </c>
      <c r="GA64" s="361">
        <v>1905181</v>
      </c>
      <c r="GB64" s="361">
        <v>10763720</v>
      </c>
      <c r="GC64" s="361">
        <v>0</v>
      </c>
      <c r="GD64" s="361">
        <v>87153</v>
      </c>
      <c r="GE64" s="361">
        <v>506563</v>
      </c>
      <c r="GF64" s="361">
        <v>105576</v>
      </c>
      <c r="GG64" s="361">
        <v>5790892</v>
      </c>
      <c r="GH64" s="361">
        <v>76582</v>
      </c>
      <c r="GI64" s="361">
        <v>44700</v>
      </c>
      <c r="GJ64" s="361">
        <v>70633</v>
      </c>
      <c r="GK64" s="361">
        <v>2680613</v>
      </c>
      <c r="GL64" s="361">
        <v>2918365</v>
      </c>
      <c r="GM64" s="361">
        <v>0</v>
      </c>
      <c r="GN64" s="361">
        <v>0</v>
      </c>
      <c r="GO64" s="361">
        <v>0</v>
      </c>
      <c r="GP64" s="361">
        <v>2554365</v>
      </c>
      <c r="GQ64" s="361">
        <v>43284</v>
      </c>
      <c r="GR64" s="361">
        <v>1333941</v>
      </c>
      <c r="GS64" s="361">
        <v>1163349</v>
      </c>
      <c r="GT64" s="361">
        <v>0</v>
      </c>
      <c r="GU64" s="361">
        <v>0</v>
      </c>
      <c r="GV64" s="361">
        <v>0</v>
      </c>
      <c r="GW64" s="361">
        <v>13791</v>
      </c>
      <c r="GX64" s="361">
        <v>0</v>
      </c>
      <c r="GY64" s="361">
        <v>10369110</v>
      </c>
      <c r="GZ64" s="361">
        <v>3089855</v>
      </c>
      <c r="HA64" s="361">
        <v>1135920</v>
      </c>
      <c r="HB64" s="361">
        <v>306053</v>
      </c>
      <c r="HC64" s="361">
        <v>4367634</v>
      </c>
      <c r="HD64" s="361">
        <v>141199</v>
      </c>
      <c r="HE64" s="361">
        <v>142648</v>
      </c>
      <c r="HF64" s="361">
        <v>770193</v>
      </c>
      <c r="HG64" s="361">
        <v>364946</v>
      </c>
      <c r="HH64" s="361">
        <v>69504930</v>
      </c>
    </row>
    <row r="65" spans="1:216" ht="15" x14ac:dyDescent="0.25">
      <c r="A65" s="355" t="s">
        <v>442</v>
      </c>
      <c r="B65" s="361">
        <v>65196660</v>
      </c>
      <c r="C65" s="361">
        <v>3715858</v>
      </c>
      <c r="D65" s="361">
        <v>1912305</v>
      </c>
      <c r="E65" s="361">
        <v>1263596</v>
      </c>
      <c r="F65" s="361">
        <v>857026</v>
      </c>
      <c r="G65" s="361">
        <v>406569</v>
      </c>
      <c r="H65" s="361">
        <v>424573</v>
      </c>
      <c r="I65" s="361">
        <v>196537</v>
      </c>
      <c r="J65" s="361">
        <v>228037</v>
      </c>
      <c r="K65" s="361">
        <v>178014</v>
      </c>
      <c r="L65" s="361">
        <v>78515</v>
      </c>
      <c r="M65" s="361">
        <v>99499</v>
      </c>
      <c r="N65" s="361">
        <v>46122</v>
      </c>
      <c r="O65" s="361">
        <v>35841</v>
      </c>
      <c r="P65" s="361">
        <v>10281</v>
      </c>
      <c r="Q65" s="361">
        <v>70255</v>
      </c>
      <c r="R65" s="361">
        <v>0</v>
      </c>
      <c r="S65" s="361">
        <v>15422</v>
      </c>
      <c r="T65" s="361">
        <v>1605831</v>
      </c>
      <c r="U65" s="361">
        <v>1174096</v>
      </c>
      <c r="V65" s="361">
        <v>346372</v>
      </c>
      <c r="W65" s="361">
        <v>91483</v>
      </c>
      <c r="X65" s="361">
        <v>53191</v>
      </c>
      <c r="Y65" s="361">
        <v>38293</v>
      </c>
      <c r="Z65" s="361">
        <v>24599150</v>
      </c>
      <c r="AA65" s="361">
        <v>22369760</v>
      </c>
      <c r="AB65" s="361">
        <v>172361</v>
      </c>
      <c r="AC65" s="361">
        <v>10102600</v>
      </c>
      <c r="AD65" s="361">
        <v>1936396</v>
      </c>
      <c r="AE65" s="361">
        <v>132683</v>
      </c>
      <c r="AF65" s="361">
        <v>2778897</v>
      </c>
      <c r="AG65" s="361">
        <v>1035255</v>
      </c>
      <c r="AH65" s="361">
        <v>3037974</v>
      </c>
      <c r="AI65" s="361">
        <v>508885</v>
      </c>
      <c r="AJ65" s="361">
        <v>1979471</v>
      </c>
      <c r="AK65" s="361">
        <v>609877</v>
      </c>
      <c r="AL65" s="361">
        <v>75367</v>
      </c>
      <c r="AM65" s="361">
        <v>2229386</v>
      </c>
      <c r="AN65" s="361">
        <v>1633</v>
      </c>
      <c r="AO65" s="361">
        <v>1429750</v>
      </c>
      <c r="AP65" s="361">
        <v>245849</v>
      </c>
      <c r="AQ65" s="361">
        <v>0</v>
      </c>
      <c r="AR65" s="361">
        <v>404612</v>
      </c>
      <c r="AS65" s="361">
        <v>0</v>
      </c>
      <c r="AT65" s="361">
        <v>39116</v>
      </c>
      <c r="AU65" s="361">
        <v>0</v>
      </c>
      <c r="AV65" s="361">
        <v>74185</v>
      </c>
      <c r="AW65" s="361">
        <v>23447</v>
      </c>
      <c r="AX65" s="361">
        <v>10795</v>
      </c>
      <c r="AY65" s="361">
        <v>4869731</v>
      </c>
      <c r="AZ65" s="361">
        <v>820223</v>
      </c>
      <c r="BA65" s="361">
        <v>138853</v>
      </c>
      <c r="BB65" s="361">
        <v>57112</v>
      </c>
      <c r="BC65" s="361">
        <v>591116</v>
      </c>
      <c r="BD65" s="361">
        <v>33142</v>
      </c>
      <c r="BE65" s="361">
        <v>0</v>
      </c>
      <c r="BF65" s="361">
        <v>0</v>
      </c>
      <c r="BG65" s="361">
        <v>120687</v>
      </c>
      <c r="BH65" s="361">
        <v>0</v>
      </c>
      <c r="BI65" s="361">
        <v>0</v>
      </c>
      <c r="BJ65" s="361">
        <v>120687</v>
      </c>
      <c r="BK65" s="361">
        <v>0</v>
      </c>
      <c r="BL65" s="361">
        <v>0</v>
      </c>
      <c r="BM65" s="361">
        <v>0</v>
      </c>
      <c r="BN65" s="361">
        <v>1026483</v>
      </c>
      <c r="BO65" s="361">
        <v>0</v>
      </c>
      <c r="BP65" s="361">
        <v>19798</v>
      </c>
      <c r="BQ65" s="361">
        <v>1006685</v>
      </c>
      <c r="BR65" s="361">
        <v>0</v>
      </c>
      <c r="BS65" s="361">
        <v>0</v>
      </c>
      <c r="BT65" s="361">
        <v>0</v>
      </c>
      <c r="BU65" s="361">
        <v>669590</v>
      </c>
      <c r="BV65" s="361">
        <v>22619</v>
      </c>
      <c r="BW65" s="361">
        <v>38326</v>
      </c>
      <c r="BX65" s="361">
        <v>572833</v>
      </c>
      <c r="BY65" s="361">
        <v>35813</v>
      </c>
      <c r="BZ65" s="361">
        <v>0</v>
      </c>
      <c r="CA65" s="361">
        <v>0</v>
      </c>
      <c r="CB65" s="361">
        <v>504576</v>
      </c>
      <c r="CC65" s="361">
        <v>349252</v>
      </c>
      <c r="CD65" s="361">
        <v>9324</v>
      </c>
      <c r="CE65" s="361">
        <v>145999</v>
      </c>
      <c r="CF65" s="361">
        <v>0</v>
      </c>
      <c r="CG65" s="361">
        <v>0</v>
      </c>
      <c r="CH65" s="361">
        <v>0</v>
      </c>
      <c r="CI65" s="361">
        <v>1728172</v>
      </c>
      <c r="CJ65" s="361">
        <v>286927</v>
      </c>
      <c r="CK65" s="361">
        <v>71133</v>
      </c>
      <c r="CL65" s="361">
        <v>1032271</v>
      </c>
      <c r="CM65" s="361">
        <v>12880</v>
      </c>
      <c r="CN65" s="361">
        <v>0</v>
      </c>
      <c r="CO65" s="361">
        <v>324961</v>
      </c>
      <c r="CP65" s="361">
        <v>1364465</v>
      </c>
      <c r="CQ65" s="361">
        <v>132798</v>
      </c>
      <c r="CR65" s="361">
        <v>336755</v>
      </c>
      <c r="CS65" s="361">
        <v>243868</v>
      </c>
      <c r="CT65" s="361">
        <v>262788</v>
      </c>
      <c r="CU65" s="361">
        <v>240988</v>
      </c>
      <c r="CV65" s="361">
        <v>147268</v>
      </c>
      <c r="CW65" s="361">
        <v>30129</v>
      </c>
      <c r="CX65" s="361">
        <v>0</v>
      </c>
      <c r="CY65" s="361">
        <v>0</v>
      </c>
      <c r="CZ65" s="361">
        <v>0</v>
      </c>
      <c r="DA65" s="361">
        <v>20086</v>
      </c>
      <c r="DB65" s="361">
        <v>4569</v>
      </c>
      <c r="DC65" s="361">
        <v>0</v>
      </c>
      <c r="DD65" s="361">
        <v>15829120</v>
      </c>
      <c r="DE65" s="361">
        <v>3843897</v>
      </c>
      <c r="DF65" s="361">
        <v>4883359</v>
      </c>
      <c r="DG65" s="361">
        <v>6558105</v>
      </c>
      <c r="DH65" s="361">
        <v>77566</v>
      </c>
      <c r="DI65" s="361">
        <v>125244</v>
      </c>
      <c r="DJ65" s="361">
        <v>340953</v>
      </c>
      <c r="DK65" s="361">
        <v>14788210</v>
      </c>
      <c r="DL65" s="361">
        <v>8089773</v>
      </c>
      <c r="DM65" s="361">
        <v>4380320</v>
      </c>
      <c r="DN65" s="361">
        <v>152063</v>
      </c>
      <c r="DO65" s="361">
        <v>544736</v>
      </c>
      <c r="DP65" s="361">
        <v>185623</v>
      </c>
      <c r="DQ65" s="361">
        <v>3137577</v>
      </c>
      <c r="DR65" s="361">
        <v>0</v>
      </c>
      <c r="DS65" s="361">
        <v>64646</v>
      </c>
      <c r="DT65" s="361">
        <v>201206</v>
      </c>
      <c r="DU65" s="361">
        <v>94469</v>
      </c>
      <c r="DV65" s="361">
        <v>3686149</v>
      </c>
      <c r="DW65" s="361">
        <v>194151</v>
      </c>
      <c r="DX65" s="361">
        <v>344361</v>
      </c>
      <c r="DY65" s="361">
        <v>136282</v>
      </c>
      <c r="DZ65" s="361">
        <v>2592956</v>
      </c>
      <c r="EA65" s="361">
        <v>0</v>
      </c>
      <c r="EB65" s="361">
        <v>8339</v>
      </c>
      <c r="EC65" s="361">
        <v>310018</v>
      </c>
      <c r="ED65" s="361">
        <v>100041</v>
      </c>
      <c r="EE65" s="361">
        <v>7353723</v>
      </c>
      <c r="EF65" s="361">
        <v>308429</v>
      </c>
      <c r="EG65" s="361">
        <v>864963</v>
      </c>
      <c r="EH65" s="361">
        <v>321906</v>
      </c>
      <c r="EI65" s="361">
        <v>5090827</v>
      </c>
      <c r="EJ65" s="361">
        <v>0</v>
      </c>
      <c r="EK65" s="361">
        <v>72985</v>
      </c>
      <c r="EL65" s="361">
        <v>503170</v>
      </c>
      <c r="EM65" s="361">
        <v>191444</v>
      </c>
      <c r="EN65" s="361">
        <v>678705</v>
      </c>
      <c r="EO65" s="361">
        <v>37785</v>
      </c>
      <c r="EP65" s="361">
        <v>24134</v>
      </c>
      <c r="EQ65" s="361">
        <v>0</v>
      </c>
      <c r="ER65" s="361">
        <v>605665</v>
      </c>
      <c r="ES65" s="361">
        <v>0</v>
      </c>
      <c r="ET65" s="361">
        <v>0</v>
      </c>
      <c r="EU65" s="361">
        <v>8054</v>
      </c>
      <c r="EV65" s="361">
        <v>3067</v>
      </c>
      <c r="EW65" s="361">
        <v>1557524</v>
      </c>
      <c r="EX65" s="361">
        <v>197647</v>
      </c>
      <c r="EY65" s="361">
        <v>226242</v>
      </c>
      <c r="EZ65" s="361">
        <v>138344</v>
      </c>
      <c r="FA65" s="361">
        <v>851464</v>
      </c>
      <c r="FB65" s="361">
        <v>3998</v>
      </c>
      <c r="FC65" s="361">
        <v>10603</v>
      </c>
      <c r="FD65" s="361">
        <v>56132</v>
      </c>
      <c r="FE65" s="361">
        <v>73094</v>
      </c>
      <c r="FF65" s="361">
        <v>906108</v>
      </c>
      <c r="FG65" s="361">
        <v>62455</v>
      </c>
      <c r="FH65" s="361">
        <v>42873</v>
      </c>
      <c r="FI65" s="361">
        <v>24257</v>
      </c>
      <c r="FJ65" s="361">
        <v>703254</v>
      </c>
      <c r="FK65" s="361">
        <v>0</v>
      </c>
      <c r="FL65" s="361">
        <v>0</v>
      </c>
      <c r="FM65" s="361">
        <v>0</v>
      </c>
      <c r="FN65" s="361">
        <v>0</v>
      </c>
      <c r="FO65" s="361">
        <v>1547559</v>
      </c>
      <c r="FP65" s="361">
        <v>1245932</v>
      </c>
      <c r="FQ65" s="361">
        <v>56784</v>
      </c>
      <c r="FR65" s="361">
        <v>0</v>
      </c>
      <c r="FS65" s="361">
        <v>244843</v>
      </c>
      <c r="FT65" s="361">
        <v>0</v>
      </c>
      <c r="FU65" s="361">
        <v>0</v>
      </c>
      <c r="FV65" s="361">
        <v>0</v>
      </c>
      <c r="FW65" s="361">
        <v>0</v>
      </c>
      <c r="FX65" s="361">
        <v>1343576</v>
      </c>
      <c r="FY65" s="361">
        <v>132314</v>
      </c>
      <c r="FZ65" s="361">
        <v>368326</v>
      </c>
      <c r="GA65" s="361">
        <v>146047</v>
      </c>
      <c r="GB65" s="361">
        <v>633450</v>
      </c>
      <c r="GC65" s="361">
        <v>0</v>
      </c>
      <c r="GD65" s="361">
        <v>0</v>
      </c>
      <c r="GE65" s="361">
        <v>63440</v>
      </c>
      <c r="GF65" s="361">
        <v>0</v>
      </c>
      <c r="GG65" s="361">
        <v>270459</v>
      </c>
      <c r="GH65" s="361">
        <v>0</v>
      </c>
      <c r="GI65" s="361">
        <v>0</v>
      </c>
      <c r="GJ65" s="361">
        <v>0</v>
      </c>
      <c r="GK65" s="361">
        <v>183924</v>
      </c>
      <c r="GL65" s="361">
        <v>86535</v>
      </c>
      <c r="GM65" s="361">
        <v>0</v>
      </c>
      <c r="GN65" s="361">
        <v>0</v>
      </c>
      <c r="GO65" s="361">
        <v>0</v>
      </c>
      <c r="GP65" s="361">
        <v>151699</v>
      </c>
      <c r="GQ65" s="361">
        <v>8682</v>
      </c>
      <c r="GR65" s="361">
        <v>135420</v>
      </c>
      <c r="GS65" s="361">
        <v>7597</v>
      </c>
      <c r="GT65" s="361">
        <v>0</v>
      </c>
      <c r="GU65" s="361">
        <v>0</v>
      </c>
      <c r="GV65" s="361">
        <v>0</v>
      </c>
      <c r="GW65" s="361">
        <v>0</v>
      </c>
      <c r="GX65" s="361">
        <v>0</v>
      </c>
      <c r="GY65" s="361">
        <v>921510</v>
      </c>
      <c r="GZ65" s="361">
        <v>105584</v>
      </c>
      <c r="HA65" s="361">
        <v>134717</v>
      </c>
      <c r="HB65" s="361">
        <v>32379</v>
      </c>
      <c r="HC65" s="361">
        <v>537298</v>
      </c>
      <c r="HD65" s="361">
        <v>0</v>
      </c>
      <c r="HE65" s="361">
        <v>0</v>
      </c>
      <c r="HF65" s="361">
        <v>104279</v>
      </c>
      <c r="HG65" s="361">
        <v>7254</v>
      </c>
      <c r="HH65" s="361">
        <v>4357287</v>
      </c>
    </row>
    <row r="66" spans="1:216" ht="15" x14ac:dyDescent="0.25">
      <c r="A66" s="355" t="s">
        <v>443</v>
      </c>
      <c r="B66" s="361">
        <v>115027400</v>
      </c>
      <c r="C66" s="361">
        <v>5520242</v>
      </c>
      <c r="D66" s="361">
        <v>3948855</v>
      </c>
      <c r="E66" s="361">
        <v>2342329</v>
      </c>
      <c r="F66" s="361">
        <v>1185045</v>
      </c>
      <c r="G66" s="361">
        <v>1157284</v>
      </c>
      <c r="H66" s="361">
        <v>1327974</v>
      </c>
      <c r="I66" s="361">
        <v>825602</v>
      </c>
      <c r="J66" s="361">
        <v>498897</v>
      </c>
      <c r="K66" s="361">
        <v>278552</v>
      </c>
      <c r="L66" s="361">
        <v>144295</v>
      </c>
      <c r="M66" s="361">
        <v>134257</v>
      </c>
      <c r="N66" s="361">
        <v>0</v>
      </c>
      <c r="O66" s="361">
        <v>0</v>
      </c>
      <c r="P66" s="361">
        <v>0</v>
      </c>
      <c r="Q66" s="361">
        <v>60906</v>
      </c>
      <c r="R66" s="361">
        <v>41601</v>
      </c>
      <c r="S66" s="361">
        <v>8044</v>
      </c>
      <c r="T66" s="361">
        <v>1352160</v>
      </c>
      <c r="U66" s="361">
        <v>872138</v>
      </c>
      <c r="V66" s="361">
        <v>480021</v>
      </c>
      <c r="W66" s="361">
        <v>33081</v>
      </c>
      <c r="X66" s="361">
        <v>27512</v>
      </c>
      <c r="Y66" s="361">
        <v>5569</v>
      </c>
      <c r="Z66" s="361">
        <v>43425260</v>
      </c>
      <c r="AA66" s="361">
        <v>39474320</v>
      </c>
      <c r="AB66" s="361">
        <v>155991</v>
      </c>
      <c r="AC66" s="361">
        <v>13415400</v>
      </c>
      <c r="AD66" s="361">
        <v>2967975</v>
      </c>
      <c r="AE66" s="361">
        <v>0</v>
      </c>
      <c r="AF66" s="361">
        <v>3164290</v>
      </c>
      <c r="AG66" s="361">
        <v>945020</v>
      </c>
      <c r="AH66" s="361">
        <v>4191361</v>
      </c>
      <c r="AI66" s="361">
        <v>825798</v>
      </c>
      <c r="AJ66" s="361">
        <v>11667720</v>
      </c>
      <c r="AK66" s="361">
        <v>2109294</v>
      </c>
      <c r="AL66" s="361">
        <v>31485</v>
      </c>
      <c r="AM66" s="361">
        <v>3931805</v>
      </c>
      <c r="AN66" s="361">
        <v>12394</v>
      </c>
      <c r="AO66" s="361">
        <v>1503560</v>
      </c>
      <c r="AP66" s="361">
        <v>1249739</v>
      </c>
      <c r="AQ66" s="361">
        <v>0</v>
      </c>
      <c r="AR66" s="361">
        <v>701857</v>
      </c>
      <c r="AS66" s="361">
        <v>18255</v>
      </c>
      <c r="AT66" s="361">
        <v>197909</v>
      </c>
      <c r="AU66" s="361">
        <v>0</v>
      </c>
      <c r="AV66" s="361">
        <v>248090</v>
      </c>
      <c r="AW66" s="361">
        <v>0</v>
      </c>
      <c r="AX66" s="361">
        <v>0</v>
      </c>
      <c r="AY66" s="361">
        <v>10531820</v>
      </c>
      <c r="AZ66" s="361">
        <v>1407024</v>
      </c>
      <c r="BA66" s="361">
        <v>289936</v>
      </c>
      <c r="BB66" s="361">
        <v>0</v>
      </c>
      <c r="BC66" s="361">
        <v>1117087</v>
      </c>
      <c r="BD66" s="361">
        <v>0</v>
      </c>
      <c r="BE66" s="361">
        <v>0</v>
      </c>
      <c r="BF66" s="361">
        <v>0</v>
      </c>
      <c r="BG66" s="361">
        <v>1195941</v>
      </c>
      <c r="BH66" s="361">
        <v>424726</v>
      </c>
      <c r="BI66" s="361">
        <v>0</v>
      </c>
      <c r="BJ66" s="361">
        <v>771216</v>
      </c>
      <c r="BK66" s="361">
        <v>0</v>
      </c>
      <c r="BL66" s="361">
        <v>0</v>
      </c>
      <c r="BM66" s="361">
        <v>0</v>
      </c>
      <c r="BN66" s="361">
        <v>2212652</v>
      </c>
      <c r="BO66" s="361">
        <v>12095</v>
      </c>
      <c r="BP66" s="361">
        <v>17800</v>
      </c>
      <c r="BQ66" s="361">
        <v>2182757</v>
      </c>
      <c r="BR66" s="361">
        <v>0</v>
      </c>
      <c r="BS66" s="361">
        <v>0</v>
      </c>
      <c r="BT66" s="361">
        <v>0</v>
      </c>
      <c r="BU66" s="361">
        <v>1716745</v>
      </c>
      <c r="BV66" s="361">
        <v>51049</v>
      </c>
      <c r="BW66" s="361">
        <v>50677</v>
      </c>
      <c r="BX66" s="361">
        <v>1608972</v>
      </c>
      <c r="BY66" s="361">
        <v>6047</v>
      </c>
      <c r="BZ66" s="361">
        <v>0</v>
      </c>
      <c r="CA66" s="361">
        <v>0</v>
      </c>
      <c r="CB66" s="361">
        <v>10210</v>
      </c>
      <c r="CC66" s="361">
        <v>0</v>
      </c>
      <c r="CD66" s="361">
        <v>0</v>
      </c>
      <c r="CE66" s="361">
        <v>10210</v>
      </c>
      <c r="CF66" s="361">
        <v>0</v>
      </c>
      <c r="CG66" s="361">
        <v>0</v>
      </c>
      <c r="CH66" s="361">
        <v>0</v>
      </c>
      <c r="CI66" s="361">
        <v>3989249</v>
      </c>
      <c r="CJ66" s="361">
        <v>751906</v>
      </c>
      <c r="CK66" s="361">
        <v>68170</v>
      </c>
      <c r="CL66" s="361">
        <v>2795388</v>
      </c>
      <c r="CM66" s="361">
        <v>71569</v>
      </c>
      <c r="CN66" s="361">
        <v>0</v>
      </c>
      <c r="CO66" s="361">
        <v>302216</v>
      </c>
      <c r="CP66" s="361">
        <v>1748093</v>
      </c>
      <c r="CQ66" s="361">
        <v>134702</v>
      </c>
      <c r="CR66" s="361">
        <v>258885</v>
      </c>
      <c r="CS66" s="361">
        <v>22966</v>
      </c>
      <c r="CT66" s="361">
        <v>749310</v>
      </c>
      <c r="CU66" s="361">
        <v>101384</v>
      </c>
      <c r="CV66" s="361">
        <v>480846</v>
      </c>
      <c r="CW66" s="361">
        <v>88865</v>
      </c>
      <c r="CX66" s="361">
        <v>0</v>
      </c>
      <c r="CY66" s="361">
        <v>0</v>
      </c>
      <c r="CZ66" s="361">
        <v>0</v>
      </c>
      <c r="DA66" s="361">
        <v>13946</v>
      </c>
      <c r="DB66" s="361">
        <v>60687</v>
      </c>
      <c r="DC66" s="361">
        <v>14232</v>
      </c>
      <c r="DD66" s="361">
        <v>28086540</v>
      </c>
      <c r="DE66" s="361">
        <v>3773505</v>
      </c>
      <c r="DF66" s="361">
        <v>8343650</v>
      </c>
      <c r="DG66" s="361">
        <v>14690750</v>
      </c>
      <c r="DH66" s="361">
        <v>1174981</v>
      </c>
      <c r="DI66" s="361">
        <v>61424</v>
      </c>
      <c r="DJ66" s="361">
        <v>42229</v>
      </c>
      <c r="DK66" s="361">
        <v>25626580</v>
      </c>
      <c r="DL66" s="361">
        <v>12568510</v>
      </c>
      <c r="DM66" s="361">
        <v>8019713</v>
      </c>
      <c r="DN66" s="361">
        <v>773345</v>
      </c>
      <c r="DO66" s="361">
        <v>790190</v>
      </c>
      <c r="DP66" s="361">
        <v>765629</v>
      </c>
      <c r="DQ66" s="361">
        <v>5078359</v>
      </c>
      <c r="DR66" s="361">
        <v>0</v>
      </c>
      <c r="DS66" s="361">
        <v>74209</v>
      </c>
      <c r="DT66" s="361">
        <v>339352</v>
      </c>
      <c r="DU66" s="361">
        <v>198629</v>
      </c>
      <c r="DV66" s="361">
        <v>4516759</v>
      </c>
      <c r="DW66" s="361">
        <v>332628</v>
      </c>
      <c r="DX66" s="361">
        <v>480065</v>
      </c>
      <c r="DY66" s="361">
        <v>443731</v>
      </c>
      <c r="DZ66" s="361">
        <v>2943384</v>
      </c>
      <c r="EA66" s="361">
        <v>0</v>
      </c>
      <c r="EB66" s="361">
        <v>15365</v>
      </c>
      <c r="EC66" s="361">
        <v>195119</v>
      </c>
      <c r="ED66" s="361">
        <v>106467</v>
      </c>
      <c r="EE66" s="361">
        <v>11836840</v>
      </c>
      <c r="EF66" s="361">
        <v>1061914</v>
      </c>
      <c r="EG66" s="361">
        <v>1219238</v>
      </c>
      <c r="EH66" s="361">
        <v>1040562</v>
      </c>
      <c r="EI66" s="361">
        <v>7676073</v>
      </c>
      <c r="EJ66" s="361">
        <v>0</v>
      </c>
      <c r="EK66" s="361">
        <v>83519</v>
      </c>
      <c r="EL66" s="361">
        <v>527731</v>
      </c>
      <c r="EM66" s="361">
        <v>227799</v>
      </c>
      <c r="EN66" s="361">
        <v>694435</v>
      </c>
      <c r="EO66" s="361">
        <v>44059</v>
      </c>
      <c r="EP66" s="361">
        <v>51017</v>
      </c>
      <c r="EQ66" s="361">
        <v>174051</v>
      </c>
      <c r="ER66" s="361">
        <v>335217</v>
      </c>
      <c r="ES66" s="361">
        <v>0</v>
      </c>
      <c r="ET66" s="361">
        <v>6054</v>
      </c>
      <c r="EU66" s="361">
        <v>6740</v>
      </c>
      <c r="EV66" s="361">
        <v>77297</v>
      </c>
      <c r="EW66" s="361">
        <v>5186874</v>
      </c>
      <c r="EX66" s="361">
        <v>509272</v>
      </c>
      <c r="EY66" s="361">
        <v>359832</v>
      </c>
      <c r="EZ66" s="361">
        <v>231269</v>
      </c>
      <c r="FA66" s="361">
        <v>3762536</v>
      </c>
      <c r="FB66" s="361">
        <v>18677</v>
      </c>
      <c r="FC66" s="361">
        <v>27798</v>
      </c>
      <c r="FD66" s="361">
        <v>160124</v>
      </c>
      <c r="FE66" s="361">
        <v>117365</v>
      </c>
      <c r="FF66" s="361">
        <v>429307</v>
      </c>
      <c r="FG66" s="361">
        <v>100928</v>
      </c>
      <c r="FH66" s="361">
        <v>10624</v>
      </c>
      <c r="FI66" s="361">
        <v>139815</v>
      </c>
      <c r="FJ66" s="361">
        <v>131219</v>
      </c>
      <c r="FK66" s="361">
        <v>26274</v>
      </c>
      <c r="FL66" s="361">
        <v>0</v>
      </c>
      <c r="FM66" s="361">
        <v>11252</v>
      </c>
      <c r="FN66" s="361">
        <v>0</v>
      </c>
      <c r="FO66" s="361">
        <v>2308383</v>
      </c>
      <c r="FP66" s="361">
        <v>1912698</v>
      </c>
      <c r="FQ66" s="361">
        <v>0</v>
      </c>
      <c r="FR66" s="361">
        <v>0</v>
      </c>
      <c r="FS66" s="361">
        <v>367355</v>
      </c>
      <c r="FT66" s="361">
        <v>0</v>
      </c>
      <c r="FU66" s="361">
        <v>28330</v>
      </c>
      <c r="FV66" s="361">
        <v>0</v>
      </c>
      <c r="FW66" s="361">
        <v>0</v>
      </c>
      <c r="FX66" s="361">
        <v>2613883</v>
      </c>
      <c r="FY66" s="361">
        <v>535930</v>
      </c>
      <c r="FZ66" s="361">
        <v>224924</v>
      </c>
      <c r="GA66" s="361">
        <v>91533</v>
      </c>
      <c r="GB66" s="361">
        <v>1701608</v>
      </c>
      <c r="GC66" s="361">
        <v>0</v>
      </c>
      <c r="GD66" s="361">
        <v>0</v>
      </c>
      <c r="GE66" s="361">
        <v>59887</v>
      </c>
      <c r="GF66" s="361">
        <v>0</v>
      </c>
      <c r="GG66" s="361">
        <v>676838</v>
      </c>
      <c r="GH66" s="361">
        <v>0</v>
      </c>
      <c r="GI66" s="361">
        <v>0</v>
      </c>
      <c r="GJ66" s="361">
        <v>18563</v>
      </c>
      <c r="GK66" s="361">
        <v>193605</v>
      </c>
      <c r="GL66" s="361">
        <v>464669</v>
      </c>
      <c r="GM66" s="361">
        <v>0</v>
      </c>
      <c r="GN66" s="361">
        <v>0</v>
      </c>
      <c r="GO66" s="361">
        <v>0</v>
      </c>
      <c r="GP66" s="361">
        <v>250174</v>
      </c>
      <c r="GQ66" s="361">
        <v>5569</v>
      </c>
      <c r="GR66" s="361">
        <v>239693</v>
      </c>
      <c r="GS66" s="361">
        <v>4912</v>
      </c>
      <c r="GT66" s="361">
        <v>0</v>
      </c>
      <c r="GU66" s="361">
        <v>0</v>
      </c>
      <c r="GV66" s="361">
        <v>0</v>
      </c>
      <c r="GW66" s="361">
        <v>0</v>
      </c>
      <c r="GX66" s="361">
        <v>0</v>
      </c>
      <c r="GY66" s="361">
        <v>1592609</v>
      </c>
      <c r="GZ66" s="361">
        <v>472788</v>
      </c>
      <c r="HA66" s="361">
        <v>325918</v>
      </c>
      <c r="HB66" s="361">
        <v>0</v>
      </c>
      <c r="HC66" s="361">
        <v>661480</v>
      </c>
      <c r="HD66" s="361">
        <v>31643</v>
      </c>
      <c r="HE66" s="361">
        <v>9596</v>
      </c>
      <c r="HF66" s="361">
        <v>70908</v>
      </c>
      <c r="HG66" s="361">
        <v>0</v>
      </c>
      <c r="HH66" s="361">
        <v>8355074</v>
      </c>
    </row>
    <row r="67" spans="1:216" ht="15" x14ac:dyDescent="0.25">
      <c r="A67" s="355" t="s">
        <v>444</v>
      </c>
      <c r="B67" s="361">
        <v>128769100</v>
      </c>
      <c r="C67" s="361">
        <v>6019968</v>
      </c>
      <c r="D67" s="361">
        <v>4233177</v>
      </c>
      <c r="E67" s="361">
        <v>3248348</v>
      </c>
      <c r="F67" s="361">
        <v>1616729</v>
      </c>
      <c r="G67" s="361">
        <v>1619623</v>
      </c>
      <c r="H67" s="361">
        <v>810787</v>
      </c>
      <c r="I67" s="361">
        <v>344499</v>
      </c>
      <c r="J67" s="361">
        <v>466288</v>
      </c>
      <c r="K67" s="361">
        <v>84972</v>
      </c>
      <c r="L67" s="361">
        <v>65457</v>
      </c>
      <c r="M67" s="361">
        <v>19515</v>
      </c>
      <c r="N67" s="361">
        <v>89070</v>
      </c>
      <c r="O67" s="361">
        <v>74695</v>
      </c>
      <c r="P67" s="361">
        <v>14375</v>
      </c>
      <c r="Q67" s="361">
        <v>254168</v>
      </c>
      <c r="R67" s="361">
        <v>63938</v>
      </c>
      <c r="S67" s="361">
        <v>157416</v>
      </c>
      <c r="T67" s="361">
        <v>1055507</v>
      </c>
      <c r="U67" s="361">
        <v>620396</v>
      </c>
      <c r="V67" s="361">
        <v>421372</v>
      </c>
      <c r="W67" s="361">
        <v>428024</v>
      </c>
      <c r="X67" s="361">
        <v>289705</v>
      </c>
      <c r="Y67" s="361">
        <v>138320</v>
      </c>
      <c r="Z67" s="361">
        <v>57242280</v>
      </c>
      <c r="AA67" s="361">
        <v>52103730</v>
      </c>
      <c r="AB67" s="361">
        <v>2064383</v>
      </c>
      <c r="AC67" s="361">
        <v>17208380</v>
      </c>
      <c r="AD67" s="361">
        <v>10137990</v>
      </c>
      <c r="AE67" s="361">
        <v>505509</v>
      </c>
      <c r="AF67" s="361">
        <v>4717265</v>
      </c>
      <c r="AG67" s="361">
        <v>3031355</v>
      </c>
      <c r="AH67" s="361">
        <v>5083114</v>
      </c>
      <c r="AI67" s="361">
        <v>1210423</v>
      </c>
      <c r="AJ67" s="361">
        <v>7333473</v>
      </c>
      <c r="AK67" s="361">
        <v>707050</v>
      </c>
      <c r="AL67" s="361">
        <v>80404</v>
      </c>
      <c r="AM67" s="361">
        <v>5127221</v>
      </c>
      <c r="AN67" s="361">
        <v>42714</v>
      </c>
      <c r="AO67" s="361">
        <v>2648957</v>
      </c>
      <c r="AP67" s="361">
        <v>326083</v>
      </c>
      <c r="AQ67" s="361">
        <v>0</v>
      </c>
      <c r="AR67" s="361">
        <v>1230758</v>
      </c>
      <c r="AS67" s="361">
        <v>284629</v>
      </c>
      <c r="AT67" s="361">
        <v>128865</v>
      </c>
      <c r="AU67" s="361">
        <v>64238</v>
      </c>
      <c r="AV67" s="361">
        <v>395219</v>
      </c>
      <c r="AW67" s="361">
        <v>5757</v>
      </c>
      <c r="AX67" s="361">
        <v>0</v>
      </c>
      <c r="AY67" s="361">
        <v>9790243</v>
      </c>
      <c r="AZ67" s="361">
        <v>982054</v>
      </c>
      <c r="BA67" s="361">
        <v>156838</v>
      </c>
      <c r="BB67" s="361">
        <v>5278</v>
      </c>
      <c r="BC67" s="361">
        <v>819939</v>
      </c>
      <c r="BD67" s="361">
        <v>0</v>
      </c>
      <c r="BE67" s="361">
        <v>0</v>
      </c>
      <c r="BF67" s="361">
        <v>0</v>
      </c>
      <c r="BG67" s="361">
        <v>712221</v>
      </c>
      <c r="BH67" s="361">
        <v>196027</v>
      </c>
      <c r="BI67" s="361">
        <v>0</v>
      </c>
      <c r="BJ67" s="361">
        <v>509518</v>
      </c>
      <c r="BK67" s="361">
        <v>6676</v>
      </c>
      <c r="BL67" s="361">
        <v>0</v>
      </c>
      <c r="BM67" s="361">
        <v>0</v>
      </c>
      <c r="BN67" s="361">
        <v>3578713</v>
      </c>
      <c r="BO67" s="361">
        <v>42410</v>
      </c>
      <c r="BP67" s="361">
        <v>98808</v>
      </c>
      <c r="BQ67" s="361">
        <v>3333592</v>
      </c>
      <c r="BR67" s="361">
        <v>103904</v>
      </c>
      <c r="BS67" s="361">
        <v>0</v>
      </c>
      <c r="BT67" s="361">
        <v>0</v>
      </c>
      <c r="BU67" s="361">
        <v>1687395</v>
      </c>
      <c r="BV67" s="361">
        <v>188816</v>
      </c>
      <c r="BW67" s="361">
        <v>43857</v>
      </c>
      <c r="BX67" s="361">
        <v>1454722</v>
      </c>
      <c r="BY67" s="361">
        <v>0</v>
      </c>
      <c r="BZ67" s="361">
        <v>0</v>
      </c>
      <c r="CA67" s="361">
        <v>0</v>
      </c>
      <c r="CB67" s="361">
        <v>313527</v>
      </c>
      <c r="CC67" s="361">
        <v>23797</v>
      </c>
      <c r="CD67" s="361">
        <v>38326</v>
      </c>
      <c r="CE67" s="361">
        <v>251405</v>
      </c>
      <c r="CF67" s="361">
        <v>0</v>
      </c>
      <c r="CG67" s="361">
        <v>0</v>
      </c>
      <c r="CH67" s="361">
        <v>0</v>
      </c>
      <c r="CI67" s="361">
        <v>2516332</v>
      </c>
      <c r="CJ67" s="361">
        <v>968616</v>
      </c>
      <c r="CK67" s="361">
        <v>80191</v>
      </c>
      <c r="CL67" s="361">
        <v>1171913</v>
      </c>
      <c r="CM67" s="361">
        <v>8953</v>
      </c>
      <c r="CN67" s="361">
        <v>0</v>
      </c>
      <c r="CO67" s="361">
        <v>286658</v>
      </c>
      <c r="CP67" s="361">
        <v>2149081</v>
      </c>
      <c r="CQ67" s="361">
        <v>194033</v>
      </c>
      <c r="CR67" s="361">
        <v>946270</v>
      </c>
      <c r="CS67" s="361">
        <v>131703</v>
      </c>
      <c r="CT67" s="361">
        <v>597068</v>
      </c>
      <c r="CU67" s="361">
        <v>166509</v>
      </c>
      <c r="CV67" s="361">
        <v>113497</v>
      </c>
      <c r="CW67" s="361">
        <v>365885</v>
      </c>
      <c r="CX67" s="361">
        <v>0</v>
      </c>
      <c r="CY67" s="361">
        <v>0</v>
      </c>
      <c r="CZ67" s="361">
        <v>0</v>
      </c>
      <c r="DA67" s="361">
        <v>138748</v>
      </c>
      <c r="DB67" s="361">
        <v>191962</v>
      </c>
      <c r="DC67" s="361">
        <v>14041</v>
      </c>
      <c r="DD67" s="361">
        <v>24139400</v>
      </c>
      <c r="DE67" s="361">
        <v>3926590</v>
      </c>
      <c r="DF67" s="361">
        <v>4767448</v>
      </c>
      <c r="DG67" s="361">
        <v>15039740</v>
      </c>
      <c r="DH67" s="361">
        <v>142527</v>
      </c>
      <c r="DI67" s="361">
        <v>263102</v>
      </c>
      <c r="DJ67" s="361">
        <v>0</v>
      </c>
      <c r="DK67" s="361">
        <v>29062250</v>
      </c>
      <c r="DL67" s="361">
        <v>16833650</v>
      </c>
      <c r="DM67" s="361">
        <v>11129120</v>
      </c>
      <c r="DN67" s="361">
        <v>698234</v>
      </c>
      <c r="DO67" s="361">
        <v>1051464</v>
      </c>
      <c r="DP67" s="361">
        <v>667557</v>
      </c>
      <c r="DQ67" s="361">
        <v>7162703</v>
      </c>
      <c r="DR67" s="361">
        <v>0</v>
      </c>
      <c r="DS67" s="361">
        <v>199620</v>
      </c>
      <c r="DT67" s="361">
        <v>1030655</v>
      </c>
      <c r="DU67" s="361">
        <v>318887</v>
      </c>
      <c r="DV67" s="361">
        <v>5607140</v>
      </c>
      <c r="DW67" s="361">
        <v>548102</v>
      </c>
      <c r="DX67" s="361">
        <v>856077</v>
      </c>
      <c r="DY67" s="361">
        <v>368832</v>
      </c>
      <c r="DZ67" s="361">
        <v>3074457</v>
      </c>
      <c r="EA67" s="361">
        <v>0</v>
      </c>
      <c r="EB67" s="361">
        <v>114390</v>
      </c>
      <c r="EC67" s="361">
        <v>448580</v>
      </c>
      <c r="ED67" s="361">
        <v>196701</v>
      </c>
      <c r="EE67" s="361">
        <v>15179260</v>
      </c>
      <c r="EF67" s="361">
        <v>1172806</v>
      </c>
      <c r="EG67" s="361">
        <v>1786844</v>
      </c>
      <c r="EH67" s="361">
        <v>961125</v>
      </c>
      <c r="EI67" s="361">
        <v>9173128</v>
      </c>
      <c r="EJ67" s="361">
        <v>0</v>
      </c>
      <c r="EK67" s="361">
        <v>279832</v>
      </c>
      <c r="EL67" s="361">
        <v>1326833</v>
      </c>
      <c r="EM67" s="361">
        <v>478691</v>
      </c>
      <c r="EN67" s="361">
        <v>1432449</v>
      </c>
      <c r="EO67" s="361">
        <v>73529</v>
      </c>
      <c r="EP67" s="361">
        <v>90939</v>
      </c>
      <c r="EQ67" s="361">
        <v>63669</v>
      </c>
      <c r="ER67" s="361">
        <v>1003282</v>
      </c>
      <c r="ES67" s="361">
        <v>0</v>
      </c>
      <c r="ET67" s="361">
        <v>34177</v>
      </c>
      <c r="EU67" s="361">
        <v>129955</v>
      </c>
      <c r="EV67" s="361">
        <v>36898</v>
      </c>
      <c r="EW67" s="361">
        <v>4332289</v>
      </c>
      <c r="EX67" s="361">
        <v>505702</v>
      </c>
      <c r="EY67" s="361">
        <v>304102</v>
      </c>
      <c r="EZ67" s="361">
        <v>574887</v>
      </c>
      <c r="FA67" s="361">
        <v>2458873</v>
      </c>
      <c r="FB67" s="361">
        <v>8739</v>
      </c>
      <c r="FC67" s="361">
        <v>54408</v>
      </c>
      <c r="FD67" s="361">
        <v>324358</v>
      </c>
      <c r="FE67" s="361">
        <v>71830</v>
      </c>
      <c r="FF67" s="361">
        <v>838292</v>
      </c>
      <c r="FG67" s="361">
        <v>200787</v>
      </c>
      <c r="FH67" s="361">
        <v>34594</v>
      </c>
      <c r="FI67" s="361">
        <v>81860</v>
      </c>
      <c r="FJ67" s="361">
        <v>202803</v>
      </c>
      <c r="FK67" s="361">
        <v>1885</v>
      </c>
      <c r="FL67" s="361">
        <v>0</v>
      </c>
      <c r="FM67" s="361">
        <v>63332</v>
      </c>
      <c r="FN67" s="361">
        <v>36464</v>
      </c>
      <c r="FO67" s="361">
        <v>1884635</v>
      </c>
      <c r="FP67" s="361">
        <v>1217801</v>
      </c>
      <c r="FQ67" s="361">
        <v>10385</v>
      </c>
      <c r="FR67" s="361">
        <v>20152</v>
      </c>
      <c r="FS67" s="361">
        <v>636297</v>
      </c>
      <c r="FT67" s="361">
        <v>0</v>
      </c>
      <c r="FU67" s="361">
        <v>0</v>
      </c>
      <c r="FV67" s="361">
        <v>0</v>
      </c>
      <c r="FW67" s="361">
        <v>0</v>
      </c>
      <c r="FX67" s="361">
        <v>2759123</v>
      </c>
      <c r="FY67" s="361">
        <v>347237</v>
      </c>
      <c r="FZ67" s="361">
        <v>290820</v>
      </c>
      <c r="GA67" s="361">
        <v>357512</v>
      </c>
      <c r="GB67" s="361">
        <v>1666347</v>
      </c>
      <c r="GC67" s="361">
        <v>0</v>
      </c>
      <c r="GD67" s="361">
        <v>6683</v>
      </c>
      <c r="GE67" s="361">
        <v>84584</v>
      </c>
      <c r="GF67" s="361">
        <v>5940</v>
      </c>
      <c r="GG67" s="361">
        <v>936942</v>
      </c>
      <c r="GH67" s="361">
        <v>33930</v>
      </c>
      <c r="GI67" s="361">
        <v>0</v>
      </c>
      <c r="GJ67" s="361">
        <v>23482</v>
      </c>
      <c r="GK67" s="361">
        <v>496893</v>
      </c>
      <c r="GL67" s="361">
        <v>382637</v>
      </c>
      <c r="GM67" s="361">
        <v>0</v>
      </c>
      <c r="GN67" s="361">
        <v>0</v>
      </c>
      <c r="GO67" s="361">
        <v>0</v>
      </c>
      <c r="GP67" s="361">
        <v>314973</v>
      </c>
      <c r="GQ67" s="361">
        <v>6112</v>
      </c>
      <c r="GR67" s="361">
        <v>274926</v>
      </c>
      <c r="GS67" s="361">
        <v>33936</v>
      </c>
      <c r="GT67" s="361">
        <v>0</v>
      </c>
      <c r="GU67" s="361">
        <v>0</v>
      </c>
      <c r="GV67" s="361">
        <v>0</v>
      </c>
      <c r="GW67" s="361">
        <v>0</v>
      </c>
      <c r="GX67" s="361">
        <v>0</v>
      </c>
      <c r="GY67" s="361">
        <v>1162350</v>
      </c>
      <c r="GZ67" s="361">
        <v>298618</v>
      </c>
      <c r="HA67" s="361">
        <v>89599</v>
      </c>
      <c r="HB67" s="361">
        <v>18788</v>
      </c>
      <c r="HC67" s="361">
        <v>635183</v>
      </c>
      <c r="HD67" s="361">
        <v>16575</v>
      </c>
      <c r="HE67" s="361">
        <v>4684</v>
      </c>
      <c r="HF67" s="361">
        <v>86450</v>
      </c>
      <c r="HG67" s="361">
        <v>12452</v>
      </c>
      <c r="HH67" s="361">
        <v>8051286</v>
      </c>
    </row>
    <row r="68" spans="1:216" ht="15" x14ac:dyDescent="0.25">
      <c r="A68" s="355" t="s">
        <v>445</v>
      </c>
      <c r="B68" s="361">
        <v>206891000</v>
      </c>
      <c r="C68" s="361">
        <v>8559620</v>
      </c>
      <c r="D68" s="361">
        <v>5599551</v>
      </c>
      <c r="E68" s="361">
        <v>2931243</v>
      </c>
      <c r="F68" s="361">
        <v>781327</v>
      </c>
      <c r="G68" s="361">
        <v>2149916</v>
      </c>
      <c r="H68" s="361">
        <v>2148738</v>
      </c>
      <c r="I68" s="361">
        <v>934145</v>
      </c>
      <c r="J68" s="361">
        <v>1149004</v>
      </c>
      <c r="K68" s="361">
        <v>254799</v>
      </c>
      <c r="L68" s="361">
        <v>90500</v>
      </c>
      <c r="M68" s="361">
        <v>164298</v>
      </c>
      <c r="N68" s="361">
        <v>264771</v>
      </c>
      <c r="O68" s="361">
        <v>65135</v>
      </c>
      <c r="P68" s="361">
        <v>199635</v>
      </c>
      <c r="Q68" s="361">
        <v>1788348</v>
      </c>
      <c r="R68" s="361">
        <v>415987</v>
      </c>
      <c r="S68" s="361">
        <v>1032370</v>
      </c>
      <c r="T68" s="361">
        <v>607549</v>
      </c>
      <c r="U68" s="361">
        <v>458635</v>
      </c>
      <c r="V68" s="361">
        <v>145192</v>
      </c>
      <c r="W68" s="361">
        <v>442375</v>
      </c>
      <c r="X68" s="361">
        <v>371835</v>
      </c>
      <c r="Y68" s="361">
        <v>70540</v>
      </c>
      <c r="Z68" s="361">
        <v>112289800</v>
      </c>
      <c r="AA68" s="361">
        <v>93747330</v>
      </c>
      <c r="AB68" s="361">
        <v>3538028</v>
      </c>
      <c r="AC68" s="361">
        <v>20255680</v>
      </c>
      <c r="AD68" s="361">
        <v>10145710</v>
      </c>
      <c r="AE68" s="361">
        <v>140943</v>
      </c>
      <c r="AF68" s="361">
        <v>7576313</v>
      </c>
      <c r="AG68" s="361">
        <v>3968820</v>
      </c>
      <c r="AH68" s="361">
        <v>10809740</v>
      </c>
      <c r="AI68" s="361">
        <v>2199595</v>
      </c>
      <c r="AJ68" s="361">
        <v>25325300</v>
      </c>
      <c r="AK68" s="361">
        <v>9429915</v>
      </c>
      <c r="AL68" s="361">
        <v>357284</v>
      </c>
      <c r="AM68" s="361">
        <v>18488580</v>
      </c>
      <c r="AN68" s="361">
        <v>185993</v>
      </c>
      <c r="AO68" s="361">
        <v>2963995</v>
      </c>
      <c r="AP68" s="361">
        <v>5296715</v>
      </c>
      <c r="AQ68" s="361">
        <v>38650</v>
      </c>
      <c r="AR68" s="361">
        <v>1947658</v>
      </c>
      <c r="AS68" s="361">
        <v>457303</v>
      </c>
      <c r="AT68" s="361">
        <v>1248785</v>
      </c>
      <c r="AU68" s="361">
        <v>139863</v>
      </c>
      <c r="AV68" s="361">
        <v>3530904</v>
      </c>
      <c r="AW68" s="361">
        <v>2583139</v>
      </c>
      <c r="AX68" s="361">
        <v>95574</v>
      </c>
      <c r="AY68" s="361">
        <v>18946850</v>
      </c>
      <c r="AZ68" s="361">
        <v>5447614</v>
      </c>
      <c r="BA68" s="361">
        <v>157985</v>
      </c>
      <c r="BB68" s="361">
        <v>45525</v>
      </c>
      <c r="BC68" s="361">
        <v>5244104</v>
      </c>
      <c r="BD68" s="361">
        <v>0</v>
      </c>
      <c r="BE68" s="361">
        <v>0</v>
      </c>
      <c r="BF68" s="361">
        <v>0</v>
      </c>
      <c r="BG68" s="361">
        <v>108082</v>
      </c>
      <c r="BH68" s="361">
        <v>5969</v>
      </c>
      <c r="BI68" s="361">
        <v>0</v>
      </c>
      <c r="BJ68" s="361">
        <v>102113</v>
      </c>
      <c r="BK68" s="361">
        <v>0</v>
      </c>
      <c r="BL68" s="361">
        <v>0</v>
      </c>
      <c r="BM68" s="361">
        <v>0</v>
      </c>
      <c r="BN68" s="361">
        <v>5623162</v>
      </c>
      <c r="BO68" s="361">
        <v>71625</v>
      </c>
      <c r="BP68" s="361">
        <v>63420</v>
      </c>
      <c r="BQ68" s="361">
        <v>5454739</v>
      </c>
      <c r="BR68" s="361">
        <v>33378</v>
      </c>
      <c r="BS68" s="361">
        <v>0</v>
      </c>
      <c r="BT68" s="361">
        <v>0</v>
      </c>
      <c r="BU68" s="361">
        <v>4155160</v>
      </c>
      <c r="BV68" s="361">
        <v>75159</v>
      </c>
      <c r="BW68" s="361">
        <v>34087</v>
      </c>
      <c r="BX68" s="361">
        <v>4018582</v>
      </c>
      <c r="BY68" s="361">
        <v>27331</v>
      </c>
      <c r="BZ68" s="361">
        <v>0</v>
      </c>
      <c r="CA68" s="361">
        <v>0</v>
      </c>
      <c r="CB68" s="361">
        <v>685683</v>
      </c>
      <c r="CC68" s="361">
        <v>350370</v>
      </c>
      <c r="CD68" s="361">
        <v>63615</v>
      </c>
      <c r="CE68" s="361">
        <v>271698</v>
      </c>
      <c r="CF68" s="361">
        <v>0</v>
      </c>
      <c r="CG68" s="361">
        <v>0</v>
      </c>
      <c r="CH68" s="361">
        <v>0</v>
      </c>
      <c r="CI68" s="361">
        <v>2927153</v>
      </c>
      <c r="CJ68" s="361">
        <v>601679</v>
      </c>
      <c r="CK68" s="361">
        <v>75945</v>
      </c>
      <c r="CL68" s="361">
        <v>1848443</v>
      </c>
      <c r="CM68" s="361">
        <v>0</v>
      </c>
      <c r="CN68" s="361">
        <v>0</v>
      </c>
      <c r="CO68" s="361">
        <v>401086</v>
      </c>
      <c r="CP68" s="361">
        <v>3230113</v>
      </c>
      <c r="CQ68" s="361">
        <v>237418</v>
      </c>
      <c r="CR68" s="361">
        <v>1078402</v>
      </c>
      <c r="CS68" s="361">
        <v>332852</v>
      </c>
      <c r="CT68" s="361">
        <v>898303</v>
      </c>
      <c r="CU68" s="361">
        <v>300652</v>
      </c>
      <c r="CV68" s="361">
        <v>382485</v>
      </c>
      <c r="CW68" s="361">
        <v>1096085</v>
      </c>
      <c r="CX68" s="361">
        <v>0</v>
      </c>
      <c r="CY68" s="361">
        <v>0</v>
      </c>
      <c r="CZ68" s="361">
        <v>0</v>
      </c>
      <c r="DA68" s="361">
        <v>325498</v>
      </c>
      <c r="DB68" s="361">
        <v>577672</v>
      </c>
      <c r="DC68" s="361">
        <v>170353</v>
      </c>
      <c r="DD68" s="361">
        <v>17358470</v>
      </c>
      <c r="DE68" s="361">
        <v>2749736</v>
      </c>
      <c r="DF68" s="361">
        <v>4947044</v>
      </c>
      <c r="DG68" s="361">
        <v>8853920</v>
      </c>
      <c r="DH68" s="361">
        <v>606524</v>
      </c>
      <c r="DI68" s="361">
        <v>201244</v>
      </c>
      <c r="DJ68" s="361">
        <v>0</v>
      </c>
      <c r="DK68" s="361">
        <v>45410090</v>
      </c>
      <c r="DL68" s="361">
        <v>27543210</v>
      </c>
      <c r="DM68" s="361">
        <v>13341450</v>
      </c>
      <c r="DN68" s="361">
        <v>3559100</v>
      </c>
      <c r="DO68" s="361">
        <v>908748</v>
      </c>
      <c r="DP68" s="361">
        <v>1140851</v>
      </c>
      <c r="DQ68" s="361">
        <v>6108800</v>
      </c>
      <c r="DR68" s="361">
        <v>0</v>
      </c>
      <c r="DS68" s="361">
        <v>238408</v>
      </c>
      <c r="DT68" s="361">
        <v>1009596</v>
      </c>
      <c r="DU68" s="361">
        <v>375943</v>
      </c>
      <c r="DV68" s="361">
        <v>14030240</v>
      </c>
      <c r="DW68" s="361">
        <v>3633463</v>
      </c>
      <c r="DX68" s="361">
        <v>1159236</v>
      </c>
      <c r="DY68" s="361">
        <v>924726</v>
      </c>
      <c r="DZ68" s="361">
        <v>7032707</v>
      </c>
      <c r="EA68" s="361">
        <v>0</v>
      </c>
      <c r="EB68" s="361">
        <v>165961</v>
      </c>
      <c r="EC68" s="361">
        <v>830389</v>
      </c>
      <c r="ED68" s="361">
        <v>283763</v>
      </c>
      <c r="EE68" s="361">
        <v>24953000</v>
      </c>
      <c r="EF68" s="361">
        <v>6392399</v>
      </c>
      <c r="EG68" s="361">
        <v>1853879</v>
      </c>
      <c r="EH68" s="361">
        <v>1670916</v>
      </c>
      <c r="EI68" s="361">
        <v>12290240</v>
      </c>
      <c r="EJ68" s="361">
        <v>0</v>
      </c>
      <c r="EK68" s="361">
        <v>363073</v>
      </c>
      <c r="EL68" s="361">
        <v>1790449</v>
      </c>
      <c r="EM68" s="361">
        <v>592046</v>
      </c>
      <c r="EN68" s="361">
        <v>2312568</v>
      </c>
      <c r="EO68" s="361">
        <v>749615</v>
      </c>
      <c r="EP68" s="361">
        <v>214105</v>
      </c>
      <c r="EQ68" s="361">
        <v>386664</v>
      </c>
      <c r="ER68" s="361">
        <v>813917</v>
      </c>
      <c r="ES68" s="361">
        <v>0</v>
      </c>
      <c r="ET68" s="361">
        <v>38097</v>
      </c>
      <c r="EU68" s="361">
        <v>49536</v>
      </c>
      <c r="EV68" s="361">
        <v>60634</v>
      </c>
      <c r="EW68" s="361">
        <v>7327939</v>
      </c>
      <c r="EX68" s="361">
        <v>2400332</v>
      </c>
      <c r="EY68" s="361">
        <v>450204</v>
      </c>
      <c r="EZ68" s="361">
        <v>808913</v>
      </c>
      <c r="FA68" s="361">
        <v>3006196</v>
      </c>
      <c r="FB68" s="361">
        <v>8682</v>
      </c>
      <c r="FC68" s="361">
        <v>152387</v>
      </c>
      <c r="FD68" s="361">
        <v>369014</v>
      </c>
      <c r="FE68" s="361">
        <v>132213</v>
      </c>
      <c r="FF68" s="361">
        <v>1757447</v>
      </c>
      <c r="FG68" s="361">
        <v>568253</v>
      </c>
      <c r="FH68" s="361">
        <v>20068</v>
      </c>
      <c r="FI68" s="361">
        <v>60040</v>
      </c>
      <c r="FJ68" s="361">
        <v>88587</v>
      </c>
      <c r="FK68" s="361">
        <v>8111</v>
      </c>
      <c r="FL68" s="361">
        <v>0</v>
      </c>
      <c r="FM68" s="361">
        <v>35641</v>
      </c>
      <c r="FN68" s="361">
        <v>16278</v>
      </c>
      <c r="FO68" s="361">
        <v>850657</v>
      </c>
      <c r="FP68" s="361">
        <v>533253</v>
      </c>
      <c r="FQ68" s="361">
        <v>10976</v>
      </c>
      <c r="FR68" s="361">
        <v>3199</v>
      </c>
      <c r="FS68" s="361">
        <v>290783</v>
      </c>
      <c r="FT68" s="361">
        <v>0</v>
      </c>
      <c r="FU68" s="361">
        <v>0</v>
      </c>
      <c r="FV68" s="361">
        <v>12447</v>
      </c>
      <c r="FW68" s="361">
        <v>0</v>
      </c>
      <c r="FX68" s="361">
        <v>3495338</v>
      </c>
      <c r="FY68" s="361">
        <v>730972</v>
      </c>
      <c r="FZ68" s="361">
        <v>326373</v>
      </c>
      <c r="GA68" s="361">
        <v>196058</v>
      </c>
      <c r="GB68" s="361">
        <v>2054627</v>
      </c>
      <c r="GC68" s="361">
        <v>0</v>
      </c>
      <c r="GD68" s="361">
        <v>27131</v>
      </c>
      <c r="GE68" s="361">
        <v>121451</v>
      </c>
      <c r="GF68" s="361">
        <v>38726</v>
      </c>
      <c r="GG68" s="361">
        <v>1538272</v>
      </c>
      <c r="GH68" s="361">
        <v>21341</v>
      </c>
      <c r="GI68" s="361">
        <v>40542</v>
      </c>
      <c r="GJ68" s="361">
        <v>9133</v>
      </c>
      <c r="GK68" s="361">
        <v>899227</v>
      </c>
      <c r="GL68" s="361">
        <v>568029</v>
      </c>
      <c r="GM68" s="361">
        <v>0</v>
      </c>
      <c r="GN68" s="361">
        <v>0</v>
      </c>
      <c r="GO68" s="361">
        <v>0</v>
      </c>
      <c r="GP68" s="361">
        <v>462620</v>
      </c>
      <c r="GQ68" s="361">
        <v>16467</v>
      </c>
      <c r="GR68" s="361">
        <v>235774</v>
      </c>
      <c r="GS68" s="361">
        <v>196588</v>
      </c>
      <c r="GT68" s="361">
        <v>0</v>
      </c>
      <c r="GU68" s="361">
        <v>0</v>
      </c>
      <c r="GV68" s="361">
        <v>0</v>
      </c>
      <c r="GW68" s="361">
        <v>13791</v>
      </c>
      <c r="GX68" s="361">
        <v>0</v>
      </c>
      <c r="GY68" s="361">
        <v>2434607</v>
      </c>
      <c r="GZ68" s="361">
        <v>1159022</v>
      </c>
      <c r="HA68" s="361">
        <v>278956</v>
      </c>
      <c r="HB68" s="361">
        <v>101259</v>
      </c>
      <c r="HC68" s="361">
        <v>700191</v>
      </c>
      <c r="HD68" s="361">
        <v>30444</v>
      </c>
      <c r="HE68" s="361">
        <v>21762</v>
      </c>
      <c r="HF68" s="361">
        <v>112302</v>
      </c>
      <c r="HG68" s="361">
        <v>8967</v>
      </c>
      <c r="HH68" s="361">
        <v>14985050</v>
      </c>
    </row>
    <row r="69" spans="1:216" ht="15" x14ac:dyDescent="0.25">
      <c r="A69" s="355" t="s">
        <v>446</v>
      </c>
      <c r="B69" s="361">
        <v>120779500</v>
      </c>
      <c r="C69" s="361">
        <v>6646388</v>
      </c>
      <c r="D69" s="361">
        <v>4543467</v>
      </c>
      <c r="E69" s="361">
        <v>3075455</v>
      </c>
      <c r="F69" s="361">
        <v>1234668</v>
      </c>
      <c r="G69" s="361">
        <v>1840787</v>
      </c>
      <c r="H69" s="361">
        <v>1057428</v>
      </c>
      <c r="I69" s="361">
        <v>422310</v>
      </c>
      <c r="J69" s="361">
        <v>635118</v>
      </c>
      <c r="K69" s="361">
        <v>370050</v>
      </c>
      <c r="L69" s="361">
        <v>290866</v>
      </c>
      <c r="M69" s="361">
        <v>79184</v>
      </c>
      <c r="N69" s="361">
        <v>40534</v>
      </c>
      <c r="O69" s="361">
        <v>10310</v>
      </c>
      <c r="P69" s="361">
        <v>30225</v>
      </c>
      <c r="Q69" s="361">
        <v>680526</v>
      </c>
      <c r="R69" s="361">
        <v>44266</v>
      </c>
      <c r="S69" s="361">
        <v>376985</v>
      </c>
      <c r="T69" s="361">
        <v>874299</v>
      </c>
      <c r="U69" s="361">
        <v>694667</v>
      </c>
      <c r="V69" s="361">
        <v>179632</v>
      </c>
      <c r="W69" s="361">
        <v>516842</v>
      </c>
      <c r="X69" s="361">
        <v>455345</v>
      </c>
      <c r="Y69" s="361">
        <v>61496</v>
      </c>
      <c r="Z69" s="361">
        <v>57389420</v>
      </c>
      <c r="AA69" s="361">
        <v>47625400</v>
      </c>
      <c r="AB69" s="361">
        <v>1231712</v>
      </c>
      <c r="AC69" s="361">
        <v>9892649</v>
      </c>
      <c r="AD69" s="361">
        <v>6551287</v>
      </c>
      <c r="AE69" s="361">
        <v>581144</v>
      </c>
      <c r="AF69" s="361">
        <v>7086705</v>
      </c>
      <c r="AG69" s="361">
        <v>3082054</v>
      </c>
      <c r="AH69" s="361">
        <v>7826539</v>
      </c>
      <c r="AI69" s="361">
        <v>1686102</v>
      </c>
      <c r="AJ69" s="361">
        <v>8105554</v>
      </c>
      <c r="AK69" s="361">
        <v>1012335</v>
      </c>
      <c r="AL69" s="361">
        <v>548924</v>
      </c>
      <c r="AM69" s="361">
        <v>9749633</v>
      </c>
      <c r="AN69" s="361">
        <v>2999</v>
      </c>
      <c r="AO69" s="361">
        <v>1290419</v>
      </c>
      <c r="AP69" s="361">
        <v>4251379</v>
      </c>
      <c r="AQ69" s="361">
        <v>23456</v>
      </c>
      <c r="AR69" s="361">
        <v>1542696</v>
      </c>
      <c r="AS69" s="361">
        <v>253806</v>
      </c>
      <c r="AT69" s="361">
        <v>634152</v>
      </c>
      <c r="AU69" s="361">
        <v>68170</v>
      </c>
      <c r="AV69" s="361">
        <v>1479873</v>
      </c>
      <c r="AW69" s="361">
        <v>64844</v>
      </c>
      <c r="AX69" s="361">
        <v>137841</v>
      </c>
      <c r="AY69" s="361">
        <v>9608749</v>
      </c>
      <c r="AZ69" s="361">
        <v>1738541</v>
      </c>
      <c r="BA69" s="361">
        <v>12330</v>
      </c>
      <c r="BB69" s="361">
        <v>57199</v>
      </c>
      <c r="BC69" s="361">
        <v>1588198</v>
      </c>
      <c r="BD69" s="361">
        <v>80814</v>
      </c>
      <c r="BE69" s="361">
        <v>0</v>
      </c>
      <c r="BF69" s="361">
        <v>0</v>
      </c>
      <c r="BG69" s="361">
        <v>71154</v>
      </c>
      <c r="BH69" s="361">
        <v>10760</v>
      </c>
      <c r="BI69" s="361">
        <v>43195</v>
      </c>
      <c r="BJ69" s="361">
        <v>17200</v>
      </c>
      <c r="BK69" s="361">
        <v>0</v>
      </c>
      <c r="BL69" s="361">
        <v>0</v>
      </c>
      <c r="BM69" s="361">
        <v>0</v>
      </c>
      <c r="BN69" s="361">
        <v>1835512</v>
      </c>
      <c r="BO69" s="361">
        <v>0</v>
      </c>
      <c r="BP69" s="361">
        <v>53405</v>
      </c>
      <c r="BQ69" s="361">
        <v>1782107</v>
      </c>
      <c r="BR69" s="361">
        <v>0</v>
      </c>
      <c r="BS69" s="361">
        <v>0</v>
      </c>
      <c r="BT69" s="361">
        <v>0</v>
      </c>
      <c r="BU69" s="361">
        <v>1906238</v>
      </c>
      <c r="BV69" s="361">
        <v>42268</v>
      </c>
      <c r="BW69" s="361">
        <v>57900</v>
      </c>
      <c r="BX69" s="361">
        <v>1797117</v>
      </c>
      <c r="BY69" s="361">
        <v>8953</v>
      </c>
      <c r="BZ69" s="361">
        <v>0</v>
      </c>
      <c r="CA69" s="361">
        <v>0</v>
      </c>
      <c r="CB69" s="361">
        <v>42410</v>
      </c>
      <c r="CC69" s="361">
        <v>0</v>
      </c>
      <c r="CD69" s="361">
        <v>31336</v>
      </c>
      <c r="CE69" s="361">
        <v>11074</v>
      </c>
      <c r="CF69" s="361">
        <v>0</v>
      </c>
      <c r="CG69" s="361">
        <v>0</v>
      </c>
      <c r="CH69" s="361">
        <v>0</v>
      </c>
      <c r="CI69" s="361">
        <v>4014894</v>
      </c>
      <c r="CJ69" s="361">
        <v>387406</v>
      </c>
      <c r="CK69" s="361">
        <v>114279</v>
      </c>
      <c r="CL69" s="361">
        <v>2841633</v>
      </c>
      <c r="CM69" s="361">
        <v>0</v>
      </c>
      <c r="CN69" s="361">
        <v>0</v>
      </c>
      <c r="CO69" s="361">
        <v>671577</v>
      </c>
      <c r="CP69" s="361">
        <v>1587461</v>
      </c>
      <c r="CQ69" s="361">
        <v>141842</v>
      </c>
      <c r="CR69" s="361">
        <v>542188</v>
      </c>
      <c r="CS69" s="361">
        <v>171590</v>
      </c>
      <c r="CT69" s="361">
        <v>407581</v>
      </c>
      <c r="CU69" s="361">
        <v>135749</v>
      </c>
      <c r="CV69" s="361">
        <v>188512</v>
      </c>
      <c r="CW69" s="361">
        <v>236419</v>
      </c>
      <c r="CX69" s="361">
        <v>0</v>
      </c>
      <c r="CY69" s="361">
        <v>0</v>
      </c>
      <c r="CZ69" s="361">
        <v>0</v>
      </c>
      <c r="DA69" s="361">
        <v>56451</v>
      </c>
      <c r="DB69" s="361">
        <v>158287</v>
      </c>
      <c r="DC69" s="361">
        <v>20396</v>
      </c>
      <c r="DD69" s="361">
        <v>12742850</v>
      </c>
      <c r="DE69" s="361">
        <v>1401033</v>
      </c>
      <c r="DF69" s="361">
        <v>7119050</v>
      </c>
      <c r="DG69" s="361">
        <v>3840587</v>
      </c>
      <c r="DH69" s="361">
        <v>90212</v>
      </c>
      <c r="DI69" s="361">
        <v>0</v>
      </c>
      <c r="DJ69" s="361">
        <v>291966</v>
      </c>
      <c r="DK69" s="361">
        <v>32568190</v>
      </c>
      <c r="DL69" s="361">
        <v>20314770</v>
      </c>
      <c r="DM69" s="361">
        <v>10323510</v>
      </c>
      <c r="DN69" s="361">
        <v>2009674</v>
      </c>
      <c r="DO69" s="361">
        <v>1041539</v>
      </c>
      <c r="DP69" s="361">
        <v>1021997</v>
      </c>
      <c r="DQ69" s="361">
        <v>4545501</v>
      </c>
      <c r="DR69" s="361">
        <v>6854</v>
      </c>
      <c r="DS69" s="361">
        <v>195862</v>
      </c>
      <c r="DT69" s="361">
        <v>1099926</v>
      </c>
      <c r="DU69" s="361">
        <v>402160</v>
      </c>
      <c r="DV69" s="361">
        <v>9980231</v>
      </c>
      <c r="DW69" s="361">
        <v>1567404</v>
      </c>
      <c r="DX69" s="361">
        <v>961131</v>
      </c>
      <c r="DY69" s="361">
        <v>980340</v>
      </c>
      <c r="DZ69" s="361">
        <v>4629979</v>
      </c>
      <c r="EA69" s="361">
        <v>0</v>
      </c>
      <c r="EB69" s="361">
        <v>142371</v>
      </c>
      <c r="EC69" s="361">
        <v>1380464</v>
      </c>
      <c r="ED69" s="361">
        <v>318542</v>
      </c>
      <c r="EE69" s="361">
        <v>18555270</v>
      </c>
      <c r="EF69" s="361">
        <v>3492401</v>
      </c>
      <c r="EG69" s="361">
        <v>1938295</v>
      </c>
      <c r="EH69" s="361">
        <v>1862682</v>
      </c>
      <c r="EI69" s="361">
        <v>7831056</v>
      </c>
      <c r="EJ69" s="361">
        <v>6854</v>
      </c>
      <c r="EK69" s="361">
        <v>334920</v>
      </c>
      <c r="EL69" s="361">
        <v>2393928</v>
      </c>
      <c r="EM69" s="361">
        <v>695132</v>
      </c>
      <c r="EN69" s="361">
        <v>1676965</v>
      </c>
      <c r="EO69" s="361">
        <v>43381</v>
      </c>
      <c r="EP69" s="361">
        <v>52552</v>
      </c>
      <c r="EQ69" s="361">
        <v>139655</v>
      </c>
      <c r="ER69" s="361">
        <v>1326033</v>
      </c>
      <c r="ES69" s="361">
        <v>0</v>
      </c>
      <c r="ET69" s="361">
        <v>3313</v>
      </c>
      <c r="EU69" s="361">
        <v>86462</v>
      </c>
      <c r="EV69" s="361">
        <v>25570</v>
      </c>
      <c r="EW69" s="361">
        <v>2950686</v>
      </c>
      <c r="EX69" s="361">
        <v>295100</v>
      </c>
      <c r="EY69" s="361">
        <v>320751</v>
      </c>
      <c r="EZ69" s="361">
        <v>265126</v>
      </c>
      <c r="FA69" s="361">
        <v>1635928</v>
      </c>
      <c r="FB69" s="361">
        <v>4455</v>
      </c>
      <c r="FC69" s="361">
        <v>25577</v>
      </c>
      <c r="FD69" s="361">
        <v>326758</v>
      </c>
      <c r="FE69" s="361">
        <v>76991</v>
      </c>
      <c r="FF69" s="361">
        <v>2473454</v>
      </c>
      <c r="FG69" s="361">
        <v>467078</v>
      </c>
      <c r="FH69" s="361">
        <v>81438</v>
      </c>
      <c r="FI69" s="361">
        <v>315064</v>
      </c>
      <c r="FJ69" s="361">
        <v>452493</v>
      </c>
      <c r="FK69" s="361">
        <v>0</v>
      </c>
      <c r="FL69" s="361">
        <v>0</v>
      </c>
      <c r="FM69" s="361">
        <v>144160</v>
      </c>
      <c r="FN69" s="361">
        <v>18632</v>
      </c>
      <c r="FO69" s="361">
        <v>491182</v>
      </c>
      <c r="FP69" s="361">
        <v>312812</v>
      </c>
      <c r="FQ69" s="361">
        <v>0</v>
      </c>
      <c r="FR69" s="361">
        <v>0</v>
      </c>
      <c r="FS69" s="361">
        <v>167712</v>
      </c>
      <c r="FT69" s="361">
        <v>0</v>
      </c>
      <c r="FU69" s="361">
        <v>0</v>
      </c>
      <c r="FV69" s="361">
        <v>7540</v>
      </c>
      <c r="FW69" s="361">
        <v>3119</v>
      </c>
      <c r="FX69" s="361">
        <v>2690977</v>
      </c>
      <c r="FY69" s="361">
        <v>705940</v>
      </c>
      <c r="FZ69" s="361">
        <v>291932</v>
      </c>
      <c r="GA69" s="361">
        <v>232711</v>
      </c>
      <c r="GB69" s="361">
        <v>1331316</v>
      </c>
      <c r="GC69" s="361">
        <v>0</v>
      </c>
      <c r="GD69" s="361">
        <v>9367</v>
      </c>
      <c r="GE69" s="361">
        <v>68974</v>
      </c>
      <c r="GF69" s="361">
        <v>50737</v>
      </c>
      <c r="GG69" s="361">
        <v>1308839</v>
      </c>
      <c r="GH69" s="361">
        <v>0</v>
      </c>
      <c r="GI69" s="361">
        <v>0</v>
      </c>
      <c r="GJ69" s="361">
        <v>19454</v>
      </c>
      <c r="GK69" s="361">
        <v>647783</v>
      </c>
      <c r="GL69" s="361">
        <v>641602</v>
      </c>
      <c r="GM69" s="361">
        <v>0</v>
      </c>
      <c r="GN69" s="361">
        <v>0</v>
      </c>
      <c r="GO69" s="361">
        <v>0</v>
      </c>
      <c r="GP69" s="361">
        <v>400493</v>
      </c>
      <c r="GQ69" s="361">
        <v>0</v>
      </c>
      <c r="GR69" s="361">
        <v>246540</v>
      </c>
      <c r="GS69" s="361">
        <v>153953</v>
      </c>
      <c r="GT69" s="361">
        <v>0</v>
      </c>
      <c r="GU69" s="361">
        <v>0</v>
      </c>
      <c r="GV69" s="361">
        <v>0</v>
      </c>
      <c r="GW69" s="361">
        <v>0</v>
      </c>
      <c r="GX69" s="361">
        <v>0</v>
      </c>
      <c r="GY69" s="361">
        <v>1937793</v>
      </c>
      <c r="GZ69" s="361">
        <v>478990</v>
      </c>
      <c r="HA69" s="361">
        <v>133142</v>
      </c>
      <c r="HB69" s="361">
        <v>94717</v>
      </c>
      <c r="HC69" s="361">
        <v>784277</v>
      </c>
      <c r="HD69" s="361">
        <v>38662</v>
      </c>
      <c r="HE69" s="361">
        <v>39497</v>
      </c>
      <c r="HF69" s="361">
        <v>274357</v>
      </c>
      <c r="HG69" s="361">
        <v>94152</v>
      </c>
      <c r="HH69" s="361">
        <v>8945748</v>
      </c>
    </row>
    <row r="70" spans="1:216" ht="15" x14ac:dyDescent="0.25">
      <c r="A70" s="355" t="s">
        <v>447</v>
      </c>
      <c r="B70" s="361">
        <v>95487940</v>
      </c>
      <c r="C70" s="361">
        <v>5360408</v>
      </c>
      <c r="D70" s="361">
        <v>4297270</v>
      </c>
      <c r="E70" s="361">
        <v>2360066</v>
      </c>
      <c r="F70" s="361">
        <v>738243</v>
      </c>
      <c r="G70" s="361">
        <v>1618253</v>
      </c>
      <c r="H70" s="361">
        <v>1685068</v>
      </c>
      <c r="I70" s="361">
        <v>213462</v>
      </c>
      <c r="J70" s="361">
        <v>1471606</v>
      </c>
      <c r="K70" s="361">
        <v>219417</v>
      </c>
      <c r="L70" s="361">
        <v>119990</v>
      </c>
      <c r="M70" s="361">
        <v>99427</v>
      </c>
      <c r="N70" s="361">
        <v>32719</v>
      </c>
      <c r="O70" s="361">
        <v>20467</v>
      </c>
      <c r="P70" s="361">
        <v>12252</v>
      </c>
      <c r="Q70" s="361">
        <v>231245</v>
      </c>
      <c r="R70" s="361">
        <v>32319</v>
      </c>
      <c r="S70" s="361">
        <v>105420</v>
      </c>
      <c r="T70" s="361">
        <v>457973</v>
      </c>
      <c r="U70" s="361">
        <v>342641</v>
      </c>
      <c r="V70" s="361">
        <v>115332</v>
      </c>
      <c r="W70" s="361">
        <v>310529</v>
      </c>
      <c r="X70" s="361">
        <v>217713</v>
      </c>
      <c r="Y70" s="361">
        <v>92816</v>
      </c>
      <c r="Z70" s="361">
        <v>47430350</v>
      </c>
      <c r="AA70" s="361">
        <v>40123590</v>
      </c>
      <c r="AB70" s="361">
        <v>474265</v>
      </c>
      <c r="AC70" s="361">
        <v>8572124</v>
      </c>
      <c r="AD70" s="361">
        <v>11393500</v>
      </c>
      <c r="AE70" s="361">
        <v>121066</v>
      </c>
      <c r="AF70" s="361">
        <v>3009373</v>
      </c>
      <c r="AG70" s="361">
        <v>1110068</v>
      </c>
      <c r="AH70" s="361">
        <v>2871815</v>
      </c>
      <c r="AI70" s="361">
        <v>1574280</v>
      </c>
      <c r="AJ70" s="361">
        <v>9505658</v>
      </c>
      <c r="AK70" s="361">
        <v>1393176</v>
      </c>
      <c r="AL70" s="361">
        <v>98268</v>
      </c>
      <c r="AM70" s="361">
        <v>7304030</v>
      </c>
      <c r="AN70" s="361">
        <v>23159</v>
      </c>
      <c r="AO70" s="361">
        <v>891537</v>
      </c>
      <c r="AP70" s="361">
        <v>3581621</v>
      </c>
      <c r="AQ70" s="361">
        <v>0</v>
      </c>
      <c r="AR70" s="361">
        <v>834874</v>
      </c>
      <c r="AS70" s="361">
        <v>28187</v>
      </c>
      <c r="AT70" s="361">
        <v>378001</v>
      </c>
      <c r="AU70" s="361">
        <v>223967</v>
      </c>
      <c r="AV70" s="361">
        <v>1223764</v>
      </c>
      <c r="AW70" s="361">
        <v>118921</v>
      </c>
      <c r="AX70" s="361">
        <v>0</v>
      </c>
      <c r="AY70" s="361">
        <v>9363501</v>
      </c>
      <c r="AZ70" s="361">
        <v>1882170</v>
      </c>
      <c r="BA70" s="361">
        <v>6676</v>
      </c>
      <c r="BB70" s="361">
        <v>12252</v>
      </c>
      <c r="BC70" s="361">
        <v>1863242</v>
      </c>
      <c r="BD70" s="361">
        <v>0</v>
      </c>
      <c r="BE70" s="361">
        <v>0</v>
      </c>
      <c r="BF70" s="361">
        <v>0</v>
      </c>
      <c r="BG70" s="361">
        <v>67384</v>
      </c>
      <c r="BH70" s="361">
        <v>39425</v>
      </c>
      <c r="BI70" s="361">
        <v>6990</v>
      </c>
      <c r="BJ70" s="361">
        <v>20969</v>
      </c>
      <c r="BK70" s="361">
        <v>0</v>
      </c>
      <c r="BL70" s="361">
        <v>0</v>
      </c>
      <c r="BM70" s="361">
        <v>0</v>
      </c>
      <c r="BN70" s="361">
        <v>2706157</v>
      </c>
      <c r="BO70" s="361">
        <v>0</v>
      </c>
      <c r="BP70" s="361">
        <v>115617</v>
      </c>
      <c r="BQ70" s="361">
        <v>2578603</v>
      </c>
      <c r="BR70" s="361">
        <v>11938</v>
      </c>
      <c r="BS70" s="361">
        <v>0</v>
      </c>
      <c r="BT70" s="361">
        <v>0</v>
      </c>
      <c r="BU70" s="361">
        <v>2488909</v>
      </c>
      <c r="BV70" s="361">
        <v>0</v>
      </c>
      <c r="BW70" s="361">
        <v>25602</v>
      </c>
      <c r="BX70" s="361">
        <v>2454354</v>
      </c>
      <c r="BY70" s="361">
        <v>8953</v>
      </c>
      <c r="BZ70" s="361">
        <v>0</v>
      </c>
      <c r="CA70" s="361">
        <v>0</v>
      </c>
      <c r="CB70" s="361">
        <v>32782</v>
      </c>
      <c r="CC70" s="361">
        <v>16493</v>
      </c>
      <c r="CD70" s="361">
        <v>0</v>
      </c>
      <c r="CE70" s="361">
        <v>16289</v>
      </c>
      <c r="CF70" s="361">
        <v>0</v>
      </c>
      <c r="CG70" s="361">
        <v>0</v>
      </c>
      <c r="CH70" s="361">
        <v>0</v>
      </c>
      <c r="CI70" s="361">
        <v>2186099</v>
      </c>
      <c r="CJ70" s="361">
        <v>644099</v>
      </c>
      <c r="CK70" s="361">
        <v>33349</v>
      </c>
      <c r="CL70" s="361">
        <v>1353149</v>
      </c>
      <c r="CM70" s="361">
        <v>4005</v>
      </c>
      <c r="CN70" s="361">
        <v>0</v>
      </c>
      <c r="CO70" s="361">
        <v>151497</v>
      </c>
      <c r="CP70" s="361">
        <v>1184402</v>
      </c>
      <c r="CQ70" s="361">
        <v>85807</v>
      </c>
      <c r="CR70" s="361">
        <v>374750</v>
      </c>
      <c r="CS70" s="361">
        <v>32581</v>
      </c>
      <c r="CT70" s="361">
        <v>512225</v>
      </c>
      <c r="CU70" s="361">
        <v>126563</v>
      </c>
      <c r="CV70" s="361">
        <v>52477</v>
      </c>
      <c r="CW70" s="361">
        <v>438924</v>
      </c>
      <c r="CX70" s="361">
        <v>0</v>
      </c>
      <c r="CY70" s="361">
        <v>0</v>
      </c>
      <c r="CZ70" s="361">
        <v>0</v>
      </c>
      <c r="DA70" s="361">
        <v>181015</v>
      </c>
      <c r="DB70" s="361">
        <v>216023</v>
      </c>
      <c r="DC70" s="361">
        <v>26369</v>
      </c>
      <c r="DD70" s="361">
        <v>10228590</v>
      </c>
      <c r="DE70" s="361">
        <v>2776946</v>
      </c>
      <c r="DF70" s="361">
        <v>3247395</v>
      </c>
      <c r="DG70" s="361">
        <v>3965597</v>
      </c>
      <c r="DH70" s="361">
        <v>169432</v>
      </c>
      <c r="DI70" s="361">
        <v>54487</v>
      </c>
      <c r="DJ70" s="361">
        <v>14736</v>
      </c>
      <c r="DK70" s="361">
        <v>21481750</v>
      </c>
      <c r="DL70" s="361">
        <v>11986740</v>
      </c>
      <c r="DM70" s="361">
        <v>5969813</v>
      </c>
      <c r="DN70" s="361">
        <v>2157721</v>
      </c>
      <c r="DO70" s="361">
        <v>475156</v>
      </c>
      <c r="DP70" s="361">
        <v>437965</v>
      </c>
      <c r="DQ70" s="361">
        <v>2389974</v>
      </c>
      <c r="DR70" s="361">
        <v>0</v>
      </c>
      <c r="DS70" s="361">
        <v>124734</v>
      </c>
      <c r="DT70" s="361">
        <v>285786</v>
      </c>
      <c r="DU70" s="361">
        <v>98476</v>
      </c>
      <c r="DV70" s="361">
        <v>6009043</v>
      </c>
      <c r="DW70" s="361">
        <v>2221777</v>
      </c>
      <c r="DX70" s="361">
        <v>633866</v>
      </c>
      <c r="DY70" s="361">
        <v>336338</v>
      </c>
      <c r="DZ70" s="361">
        <v>2005745</v>
      </c>
      <c r="EA70" s="361">
        <v>0</v>
      </c>
      <c r="EB70" s="361">
        <v>82164</v>
      </c>
      <c r="EC70" s="361">
        <v>535048</v>
      </c>
      <c r="ED70" s="361">
        <v>194106</v>
      </c>
      <c r="EE70" s="361">
        <v>10998260</v>
      </c>
      <c r="EF70" s="361">
        <v>4295518</v>
      </c>
      <c r="EG70" s="361">
        <v>1051791</v>
      </c>
      <c r="EH70" s="361">
        <v>564596</v>
      </c>
      <c r="EI70" s="361">
        <v>3859456</v>
      </c>
      <c r="EJ70" s="361">
        <v>0</v>
      </c>
      <c r="EK70" s="361">
        <v>184508</v>
      </c>
      <c r="EL70" s="361">
        <v>767172</v>
      </c>
      <c r="EM70" s="361">
        <v>275218</v>
      </c>
      <c r="EN70" s="361">
        <v>889894</v>
      </c>
      <c r="EO70" s="361">
        <v>61990</v>
      </c>
      <c r="EP70" s="361">
        <v>40668</v>
      </c>
      <c r="EQ70" s="361">
        <v>209707</v>
      </c>
      <c r="ER70" s="361">
        <v>522726</v>
      </c>
      <c r="ES70" s="361">
        <v>0</v>
      </c>
      <c r="ET70" s="361">
        <v>11766</v>
      </c>
      <c r="EU70" s="361">
        <v>43038</v>
      </c>
      <c r="EV70" s="361">
        <v>0</v>
      </c>
      <c r="EW70" s="361">
        <v>2939098</v>
      </c>
      <c r="EX70" s="361">
        <v>1656852</v>
      </c>
      <c r="EY70" s="361">
        <v>160729</v>
      </c>
      <c r="EZ70" s="361">
        <v>360535</v>
      </c>
      <c r="FA70" s="361">
        <v>557301</v>
      </c>
      <c r="FB70" s="361">
        <v>0</v>
      </c>
      <c r="FC70" s="361">
        <v>13365</v>
      </c>
      <c r="FD70" s="361">
        <v>130456</v>
      </c>
      <c r="FE70" s="361">
        <v>59859</v>
      </c>
      <c r="FF70" s="361">
        <v>2677147</v>
      </c>
      <c r="FG70" s="361">
        <v>1167130</v>
      </c>
      <c r="FH70" s="361">
        <v>19020</v>
      </c>
      <c r="FI70" s="361">
        <v>97071</v>
      </c>
      <c r="FJ70" s="361">
        <v>754661</v>
      </c>
      <c r="FK70" s="361">
        <v>0</v>
      </c>
      <c r="FL70" s="361">
        <v>4227</v>
      </c>
      <c r="FM70" s="361">
        <v>0</v>
      </c>
      <c r="FN70" s="361">
        <v>9596</v>
      </c>
      <c r="FO70" s="361">
        <v>398866</v>
      </c>
      <c r="FP70" s="361">
        <v>275755</v>
      </c>
      <c r="FQ70" s="361">
        <v>12584</v>
      </c>
      <c r="FR70" s="361">
        <v>3646</v>
      </c>
      <c r="FS70" s="361">
        <v>106881</v>
      </c>
      <c r="FT70" s="361">
        <v>0</v>
      </c>
      <c r="FU70" s="361">
        <v>0</v>
      </c>
      <c r="FV70" s="361">
        <v>0</v>
      </c>
      <c r="FW70" s="361">
        <v>0</v>
      </c>
      <c r="FX70" s="361">
        <v>2107928</v>
      </c>
      <c r="FY70" s="361">
        <v>512087</v>
      </c>
      <c r="FZ70" s="361">
        <v>669428</v>
      </c>
      <c r="GA70" s="361">
        <v>162379</v>
      </c>
      <c r="GB70" s="361">
        <v>670865</v>
      </c>
      <c r="GC70" s="361">
        <v>0</v>
      </c>
      <c r="GD70" s="361">
        <v>16793</v>
      </c>
      <c r="GE70" s="361">
        <v>76377</v>
      </c>
      <c r="GF70" s="361">
        <v>0</v>
      </c>
      <c r="GG70" s="361">
        <v>740101</v>
      </c>
      <c r="GH70" s="361">
        <v>21311</v>
      </c>
      <c r="GI70" s="361">
        <v>0</v>
      </c>
      <c r="GJ70" s="361">
        <v>0</v>
      </c>
      <c r="GK70" s="361">
        <v>166423</v>
      </c>
      <c r="GL70" s="361">
        <v>552368</v>
      </c>
      <c r="GM70" s="361">
        <v>0</v>
      </c>
      <c r="GN70" s="361">
        <v>0</v>
      </c>
      <c r="GO70" s="361">
        <v>0</v>
      </c>
      <c r="GP70" s="361">
        <v>47017</v>
      </c>
      <c r="GQ70" s="361">
        <v>0</v>
      </c>
      <c r="GR70" s="361">
        <v>47017</v>
      </c>
      <c r="GS70" s="361">
        <v>0</v>
      </c>
      <c r="GT70" s="361">
        <v>0</v>
      </c>
      <c r="GU70" s="361">
        <v>0</v>
      </c>
      <c r="GV70" s="361">
        <v>0</v>
      </c>
      <c r="GW70" s="361">
        <v>0</v>
      </c>
      <c r="GX70" s="361">
        <v>0</v>
      </c>
      <c r="GY70" s="361">
        <v>584857</v>
      </c>
      <c r="GZ70" s="361">
        <v>248841</v>
      </c>
      <c r="HA70" s="361">
        <v>71477</v>
      </c>
      <c r="HB70" s="361">
        <v>24075</v>
      </c>
      <c r="HC70" s="361">
        <v>166821</v>
      </c>
      <c r="HD70" s="361">
        <v>8910</v>
      </c>
      <c r="HE70" s="361">
        <v>16087</v>
      </c>
      <c r="HF70" s="361">
        <v>26027</v>
      </c>
      <c r="HG70" s="361">
        <v>22619</v>
      </c>
      <c r="HH70" s="361">
        <v>10457490</v>
      </c>
    </row>
    <row r="71" spans="1:216" ht="15" x14ac:dyDescent="0.25">
      <c r="A71" s="355" t="s">
        <v>448</v>
      </c>
      <c r="B71" s="361">
        <v>86709230</v>
      </c>
      <c r="C71" s="361">
        <v>10846650</v>
      </c>
      <c r="D71" s="361">
        <v>9248829</v>
      </c>
      <c r="E71" s="361">
        <v>5765444</v>
      </c>
      <c r="F71" s="361">
        <v>644190</v>
      </c>
      <c r="G71" s="361">
        <v>5121254</v>
      </c>
      <c r="H71" s="361">
        <v>3157866</v>
      </c>
      <c r="I71" s="361">
        <v>108818</v>
      </c>
      <c r="J71" s="361">
        <v>3038553</v>
      </c>
      <c r="K71" s="361">
        <v>282948</v>
      </c>
      <c r="L71" s="361">
        <v>57653</v>
      </c>
      <c r="M71" s="361">
        <v>225295</v>
      </c>
      <c r="N71" s="361">
        <v>42572</v>
      </c>
      <c r="O71" s="361">
        <v>8796</v>
      </c>
      <c r="P71" s="361">
        <v>33775</v>
      </c>
      <c r="Q71" s="361">
        <v>410839</v>
      </c>
      <c r="R71" s="361">
        <v>371475</v>
      </c>
      <c r="S71" s="361">
        <v>28226</v>
      </c>
      <c r="T71" s="361">
        <v>640090</v>
      </c>
      <c r="U71" s="361">
        <v>365991</v>
      </c>
      <c r="V71" s="361">
        <v>274099</v>
      </c>
      <c r="W71" s="361">
        <v>296630</v>
      </c>
      <c r="X71" s="361">
        <v>226019</v>
      </c>
      <c r="Y71" s="361">
        <v>70611</v>
      </c>
      <c r="Z71" s="361">
        <v>38395130</v>
      </c>
      <c r="AA71" s="361">
        <v>34809820</v>
      </c>
      <c r="AB71" s="361">
        <v>169350</v>
      </c>
      <c r="AC71" s="361">
        <v>6359291</v>
      </c>
      <c r="AD71" s="361">
        <v>4111296</v>
      </c>
      <c r="AE71" s="361">
        <v>82963</v>
      </c>
      <c r="AF71" s="361">
        <v>2737457</v>
      </c>
      <c r="AG71" s="361">
        <v>886530</v>
      </c>
      <c r="AH71" s="361">
        <v>2067709</v>
      </c>
      <c r="AI71" s="361">
        <v>5414902</v>
      </c>
      <c r="AJ71" s="361">
        <v>12198660</v>
      </c>
      <c r="AK71" s="361">
        <v>530820</v>
      </c>
      <c r="AL71" s="361">
        <v>245585</v>
      </c>
      <c r="AM71" s="361">
        <v>3461825</v>
      </c>
      <c r="AN71" s="361">
        <v>22567</v>
      </c>
      <c r="AO71" s="361">
        <v>565994</v>
      </c>
      <c r="AP71" s="361">
        <v>1051807</v>
      </c>
      <c r="AQ71" s="361">
        <v>0</v>
      </c>
      <c r="AR71" s="361">
        <v>515204</v>
      </c>
      <c r="AS71" s="361">
        <v>49927</v>
      </c>
      <c r="AT71" s="361">
        <v>116948</v>
      </c>
      <c r="AU71" s="361">
        <v>449098</v>
      </c>
      <c r="AV71" s="361">
        <v>650133</v>
      </c>
      <c r="AW71" s="361">
        <v>11462</v>
      </c>
      <c r="AX71" s="361">
        <v>28686</v>
      </c>
      <c r="AY71" s="361">
        <v>10538190</v>
      </c>
      <c r="AZ71" s="361">
        <v>500787</v>
      </c>
      <c r="BA71" s="361">
        <v>25603</v>
      </c>
      <c r="BB71" s="361">
        <v>0</v>
      </c>
      <c r="BC71" s="361">
        <v>475184</v>
      </c>
      <c r="BD71" s="361">
        <v>0</v>
      </c>
      <c r="BE71" s="361">
        <v>0</v>
      </c>
      <c r="BF71" s="361">
        <v>0</v>
      </c>
      <c r="BG71" s="361">
        <v>699429</v>
      </c>
      <c r="BH71" s="361">
        <v>542027</v>
      </c>
      <c r="BI71" s="361">
        <v>0</v>
      </c>
      <c r="BJ71" s="361">
        <v>157401</v>
      </c>
      <c r="BK71" s="361">
        <v>0</v>
      </c>
      <c r="BL71" s="361">
        <v>0</v>
      </c>
      <c r="BM71" s="361">
        <v>0</v>
      </c>
      <c r="BN71" s="361">
        <v>1715387</v>
      </c>
      <c r="BO71" s="361">
        <v>0</v>
      </c>
      <c r="BP71" s="361">
        <v>58880</v>
      </c>
      <c r="BQ71" s="361">
        <v>1656508</v>
      </c>
      <c r="BR71" s="361">
        <v>0</v>
      </c>
      <c r="BS71" s="361">
        <v>0</v>
      </c>
      <c r="BT71" s="361">
        <v>0</v>
      </c>
      <c r="BU71" s="361">
        <v>1555388</v>
      </c>
      <c r="BV71" s="361">
        <v>18849</v>
      </c>
      <c r="BW71" s="361">
        <v>49690</v>
      </c>
      <c r="BX71" s="361">
        <v>1470828</v>
      </c>
      <c r="BY71" s="361">
        <v>16021</v>
      </c>
      <c r="BZ71" s="361">
        <v>0</v>
      </c>
      <c r="CA71" s="361">
        <v>0</v>
      </c>
      <c r="CB71" s="361">
        <v>25053</v>
      </c>
      <c r="CC71" s="361">
        <v>25053</v>
      </c>
      <c r="CD71" s="361">
        <v>0</v>
      </c>
      <c r="CE71" s="361">
        <v>0</v>
      </c>
      <c r="CF71" s="361">
        <v>0</v>
      </c>
      <c r="CG71" s="361">
        <v>0</v>
      </c>
      <c r="CH71" s="361">
        <v>0</v>
      </c>
      <c r="CI71" s="361">
        <v>6042142</v>
      </c>
      <c r="CJ71" s="361">
        <v>1099312</v>
      </c>
      <c r="CK71" s="361">
        <v>15611</v>
      </c>
      <c r="CL71" s="361">
        <v>4677374</v>
      </c>
      <c r="CM71" s="361">
        <v>15000</v>
      </c>
      <c r="CN71" s="361">
        <v>0</v>
      </c>
      <c r="CO71" s="361">
        <v>234845</v>
      </c>
      <c r="CP71" s="361">
        <v>1752614</v>
      </c>
      <c r="CQ71" s="361">
        <v>80702</v>
      </c>
      <c r="CR71" s="361">
        <v>646403</v>
      </c>
      <c r="CS71" s="361">
        <v>71849</v>
      </c>
      <c r="CT71" s="361">
        <v>518032</v>
      </c>
      <c r="CU71" s="361">
        <v>296392</v>
      </c>
      <c r="CV71" s="361">
        <v>139236</v>
      </c>
      <c r="CW71" s="361">
        <v>180396</v>
      </c>
      <c r="CX71" s="361">
        <v>0</v>
      </c>
      <c r="CY71" s="361">
        <v>0</v>
      </c>
      <c r="CZ71" s="361">
        <v>0</v>
      </c>
      <c r="DA71" s="361">
        <v>95910</v>
      </c>
      <c r="DB71" s="361">
        <v>84486</v>
      </c>
      <c r="DC71" s="361">
        <v>0</v>
      </c>
      <c r="DD71" s="361">
        <v>10198020</v>
      </c>
      <c r="DE71" s="361">
        <v>3141049</v>
      </c>
      <c r="DF71" s="361">
        <v>2511079</v>
      </c>
      <c r="DG71" s="361">
        <v>4483251</v>
      </c>
      <c r="DH71" s="361">
        <v>62639</v>
      </c>
      <c r="DI71" s="361">
        <v>0</v>
      </c>
      <c r="DJ71" s="361">
        <v>0</v>
      </c>
      <c r="DK71" s="361">
        <v>14798240</v>
      </c>
      <c r="DL71" s="361">
        <v>8043974</v>
      </c>
      <c r="DM71" s="361">
        <v>5648467</v>
      </c>
      <c r="DN71" s="361">
        <v>2824274</v>
      </c>
      <c r="DO71" s="361">
        <v>261091</v>
      </c>
      <c r="DP71" s="361">
        <v>414381</v>
      </c>
      <c r="DQ71" s="361">
        <v>1516653</v>
      </c>
      <c r="DR71" s="361">
        <v>0</v>
      </c>
      <c r="DS71" s="361">
        <v>19830</v>
      </c>
      <c r="DT71" s="361">
        <v>320995</v>
      </c>
      <c r="DU71" s="361">
        <v>291243</v>
      </c>
      <c r="DV71" s="361">
        <v>2333734</v>
      </c>
      <c r="DW71" s="361">
        <v>495903</v>
      </c>
      <c r="DX71" s="361">
        <v>339773</v>
      </c>
      <c r="DY71" s="361">
        <v>94686</v>
      </c>
      <c r="DZ71" s="361">
        <v>1247448</v>
      </c>
      <c r="EA71" s="361">
        <v>0</v>
      </c>
      <c r="EB71" s="361">
        <v>26770</v>
      </c>
      <c r="EC71" s="361">
        <v>68002</v>
      </c>
      <c r="ED71" s="361">
        <v>61152</v>
      </c>
      <c r="EE71" s="361">
        <v>7225511</v>
      </c>
      <c r="EF71" s="361">
        <v>3253024</v>
      </c>
      <c r="EG71" s="361">
        <v>559477</v>
      </c>
      <c r="EH71" s="361">
        <v>487991</v>
      </c>
      <c r="EI71" s="361">
        <v>2177637</v>
      </c>
      <c r="EJ71" s="361">
        <v>0</v>
      </c>
      <c r="EK71" s="361">
        <v>46599</v>
      </c>
      <c r="EL71" s="361">
        <v>372148</v>
      </c>
      <c r="EM71" s="361">
        <v>328634</v>
      </c>
      <c r="EN71" s="361">
        <v>740012</v>
      </c>
      <c r="EO71" s="361">
        <v>60070</v>
      </c>
      <c r="EP71" s="361">
        <v>41387</v>
      </c>
      <c r="EQ71" s="361">
        <v>21076</v>
      </c>
      <c r="ER71" s="361">
        <v>580237</v>
      </c>
      <c r="ES71" s="361">
        <v>0</v>
      </c>
      <c r="ET71" s="361">
        <v>0</v>
      </c>
      <c r="EU71" s="361">
        <v>13480</v>
      </c>
      <c r="EV71" s="361">
        <v>23761</v>
      </c>
      <c r="EW71" s="361">
        <v>1529961</v>
      </c>
      <c r="EX71" s="361">
        <v>516049</v>
      </c>
      <c r="EY71" s="361">
        <v>71740</v>
      </c>
      <c r="EZ71" s="361">
        <v>89666</v>
      </c>
      <c r="FA71" s="361">
        <v>646483</v>
      </c>
      <c r="FB71" s="361">
        <v>800</v>
      </c>
      <c r="FC71" s="361">
        <v>28096</v>
      </c>
      <c r="FD71" s="361">
        <v>110852</v>
      </c>
      <c r="FE71" s="361">
        <v>66275</v>
      </c>
      <c r="FF71" s="361">
        <v>769214</v>
      </c>
      <c r="FG71" s="361">
        <v>271084</v>
      </c>
      <c r="FH71" s="361">
        <v>50138</v>
      </c>
      <c r="FI71" s="361">
        <v>16793</v>
      </c>
      <c r="FJ71" s="361">
        <v>30373</v>
      </c>
      <c r="FK71" s="361">
        <v>3541</v>
      </c>
      <c r="FL71" s="361">
        <v>84666</v>
      </c>
      <c r="FM71" s="361">
        <v>95969</v>
      </c>
      <c r="FN71" s="361">
        <v>68592</v>
      </c>
      <c r="FO71" s="361">
        <v>1043455</v>
      </c>
      <c r="FP71" s="361">
        <v>894031</v>
      </c>
      <c r="FQ71" s="361">
        <v>0</v>
      </c>
      <c r="FR71" s="361">
        <v>0</v>
      </c>
      <c r="FS71" s="361">
        <v>137016</v>
      </c>
      <c r="FT71" s="361">
        <v>0</v>
      </c>
      <c r="FU71" s="361">
        <v>0</v>
      </c>
      <c r="FV71" s="361">
        <v>12408</v>
      </c>
      <c r="FW71" s="361">
        <v>0</v>
      </c>
      <c r="FX71" s="361">
        <v>2044340</v>
      </c>
      <c r="FY71" s="361">
        <v>359770</v>
      </c>
      <c r="FZ71" s="361">
        <v>280514</v>
      </c>
      <c r="GA71" s="361">
        <v>328418</v>
      </c>
      <c r="GB71" s="361">
        <v>1023345</v>
      </c>
      <c r="GC71" s="361">
        <v>0</v>
      </c>
      <c r="GD71" s="361">
        <v>10273</v>
      </c>
      <c r="GE71" s="361">
        <v>31849</v>
      </c>
      <c r="GF71" s="361">
        <v>10173</v>
      </c>
      <c r="GG71" s="361">
        <v>137629</v>
      </c>
      <c r="GH71" s="361">
        <v>0</v>
      </c>
      <c r="GI71" s="361">
        <v>4158</v>
      </c>
      <c r="GJ71" s="361">
        <v>0</v>
      </c>
      <c r="GK71" s="361">
        <v>66696</v>
      </c>
      <c r="GL71" s="361">
        <v>66775</v>
      </c>
      <c r="GM71" s="361">
        <v>0</v>
      </c>
      <c r="GN71" s="361">
        <v>0</v>
      </c>
      <c r="GO71" s="361">
        <v>0</v>
      </c>
      <c r="GP71" s="361">
        <v>416508</v>
      </c>
      <c r="GQ71" s="361">
        <v>6454</v>
      </c>
      <c r="GR71" s="361">
        <v>105698</v>
      </c>
      <c r="GS71" s="361">
        <v>304356</v>
      </c>
      <c r="GT71" s="361">
        <v>0</v>
      </c>
      <c r="GU71" s="361">
        <v>0</v>
      </c>
      <c r="GV71" s="361">
        <v>0</v>
      </c>
      <c r="GW71" s="361">
        <v>0</v>
      </c>
      <c r="GX71" s="361">
        <v>0</v>
      </c>
      <c r="GY71" s="361">
        <v>813163</v>
      </c>
      <c r="GZ71" s="361">
        <v>77935</v>
      </c>
      <c r="HA71" s="361">
        <v>56931</v>
      </c>
      <c r="HB71" s="361">
        <v>27181</v>
      </c>
      <c r="HC71" s="361">
        <v>365998</v>
      </c>
      <c r="HD71" s="361">
        <v>8225</v>
      </c>
      <c r="HE71" s="361">
        <v>0</v>
      </c>
      <c r="HF71" s="361">
        <v>63732</v>
      </c>
      <c r="HG71" s="361">
        <v>213162</v>
      </c>
      <c r="HH71" s="361">
        <v>6619456</v>
      </c>
    </row>
    <row r="72" spans="1:216" ht="15" x14ac:dyDescent="0.25">
      <c r="A72" s="355" t="s">
        <v>449</v>
      </c>
      <c r="B72" s="361">
        <v>84717740</v>
      </c>
      <c r="C72" s="361">
        <v>9110009</v>
      </c>
      <c r="D72" s="361">
        <v>7071970</v>
      </c>
      <c r="E72" s="361">
        <v>3724476</v>
      </c>
      <c r="F72" s="361">
        <v>1082350</v>
      </c>
      <c r="G72" s="361">
        <v>2615952</v>
      </c>
      <c r="H72" s="361">
        <v>3027179</v>
      </c>
      <c r="I72" s="361">
        <v>545412</v>
      </c>
      <c r="J72" s="361">
        <v>2481767</v>
      </c>
      <c r="K72" s="361">
        <v>243444</v>
      </c>
      <c r="L72" s="361">
        <v>19239</v>
      </c>
      <c r="M72" s="361">
        <v>224205</v>
      </c>
      <c r="N72" s="361">
        <v>76871</v>
      </c>
      <c r="O72" s="361">
        <v>11566</v>
      </c>
      <c r="P72" s="361">
        <v>65304</v>
      </c>
      <c r="Q72" s="361">
        <v>9805</v>
      </c>
      <c r="R72" s="361">
        <v>0</v>
      </c>
      <c r="S72" s="361">
        <v>7282</v>
      </c>
      <c r="T72" s="361">
        <v>678110</v>
      </c>
      <c r="U72" s="361">
        <v>409797</v>
      </c>
      <c r="V72" s="361">
        <v>268313</v>
      </c>
      <c r="W72" s="361">
        <v>1290903</v>
      </c>
      <c r="X72" s="361">
        <v>1207749</v>
      </c>
      <c r="Y72" s="361">
        <v>83154</v>
      </c>
      <c r="Z72" s="361">
        <v>35752860</v>
      </c>
      <c r="AA72" s="361">
        <v>31626650</v>
      </c>
      <c r="AB72" s="361">
        <v>84629</v>
      </c>
      <c r="AC72" s="361">
        <v>10071430</v>
      </c>
      <c r="AD72" s="361">
        <v>2708259</v>
      </c>
      <c r="AE72" s="361">
        <v>26935</v>
      </c>
      <c r="AF72" s="361">
        <v>1456940</v>
      </c>
      <c r="AG72" s="361">
        <v>808341</v>
      </c>
      <c r="AH72" s="361">
        <v>1849711</v>
      </c>
      <c r="AI72" s="361">
        <v>2173676</v>
      </c>
      <c r="AJ72" s="361">
        <v>11438330</v>
      </c>
      <c r="AK72" s="361">
        <v>598677</v>
      </c>
      <c r="AL72" s="361">
        <v>409728</v>
      </c>
      <c r="AM72" s="361">
        <v>4122546</v>
      </c>
      <c r="AN72" s="361">
        <v>0</v>
      </c>
      <c r="AO72" s="361">
        <v>2146673</v>
      </c>
      <c r="AP72" s="361">
        <v>1247418</v>
      </c>
      <c r="AQ72" s="361">
        <v>0</v>
      </c>
      <c r="AR72" s="361">
        <v>393092</v>
      </c>
      <c r="AS72" s="361">
        <v>28787</v>
      </c>
      <c r="AT72" s="361">
        <v>94004</v>
      </c>
      <c r="AU72" s="361">
        <v>13394</v>
      </c>
      <c r="AV72" s="361">
        <v>199178</v>
      </c>
      <c r="AW72" s="361">
        <v>0</v>
      </c>
      <c r="AX72" s="361">
        <v>0</v>
      </c>
      <c r="AY72" s="361">
        <v>8234482</v>
      </c>
      <c r="AZ72" s="361">
        <v>1536985</v>
      </c>
      <c r="BA72" s="361">
        <v>1032737</v>
      </c>
      <c r="BB72" s="361">
        <v>48645</v>
      </c>
      <c r="BC72" s="361">
        <v>412408</v>
      </c>
      <c r="BD72" s="361">
        <v>43195</v>
      </c>
      <c r="BE72" s="361">
        <v>0</v>
      </c>
      <c r="BF72" s="361">
        <v>0</v>
      </c>
      <c r="BG72" s="361">
        <v>18063</v>
      </c>
      <c r="BH72" s="361">
        <v>0</v>
      </c>
      <c r="BI72" s="361">
        <v>0</v>
      </c>
      <c r="BJ72" s="361">
        <v>18063</v>
      </c>
      <c r="BK72" s="361">
        <v>0</v>
      </c>
      <c r="BL72" s="361">
        <v>0</v>
      </c>
      <c r="BM72" s="361">
        <v>0</v>
      </c>
      <c r="BN72" s="361">
        <v>1846132</v>
      </c>
      <c r="BO72" s="361">
        <v>0</v>
      </c>
      <c r="BP72" s="361">
        <v>5165</v>
      </c>
      <c r="BQ72" s="361">
        <v>1840968</v>
      </c>
      <c r="BR72" s="361">
        <v>0</v>
      </c>
      <c r="BS72" s="361">
        <v>0</v>
      </c>
      <c r="BT72" s="361">
        <v>0</v>
      </c>
      <c r="BU72" s="361">
        <v>1674675</v>
      </c>
      <c r="BV72" s="361">
        <v>0</v>
      </c>
      <c r="BW72" s="361">
        <v>45572</v>
      </c>
      <c r="BX72" s="361">
        <v>1629102</v>
      </c>
      <c r="BY72" s="361">
        <v>0</v>
      </c>
      <c r="BZ72" s="361">
        <v>0</v>
      </c>
      <c r="CA72" s="361">
        <v>0</v>
      </c>
      <c r="CB72" s="361">
        <v>45400</v>
      </c>
      <c r="CC72" s="361">
        <v>34954</v>
      </c>
      <c r="CD72" s="361">
        <v>0</v>
      </c>
      <c r="CE72" s="361">
        <v>10445</v>
      </c>
      <c r="CF72" s="361">
        <v>0</v>
      </c>
      <c r="CG72" s="361">
        <v>0</v>
      </c>
      <c r="CH72" s="361">
        <v>0</v>
      </c>
      <c r="CI72" s="361">
        <v>3113227</v>
      </c>
      <c r="CJ72" s="361">
        <v>578811</v>
      </c>
      <c r="CK72" s="361">
        <v>27566</v>
      </c>
      <c r="CL72" s="361">
        <v>2199882</v>
      </c>
      <c r="CM72" s="361">
        <v>0</v>
      </c>
      <c r="CN72" s="361">
        <v>0</v>
      </c>
      <c r="CO72" s="361">
        <v>306968</v>
      </c>
      <c r="CP72" s="361">
        <v>1416978</v>
      </c>
      <c r="CQ72" s="361">
        <v>124088</v>
      </c>
      <c r="CR72" s="361">
        <v>340396</v>
      </c>
      <c r="CS72" s="361">
        <v>144674</v>
      </c>
      <c r="CT72" s="361">
        <v>499730</v>
      </c>
      <c r="CU72" s="361">
        <v>217737</v>
      </c>
      <c r="CV72" s="361">
        <v>90353</v>
      </c>
      <c r="CW72" s="361">
        <v>79845</v>
      </c>
      <c r="CX72" s="361">
        <v>0</v>
      </c>
      <c r="CY72" s="361">
        <v>0</v>
      </c>
      <c r="CZ72" s="361">
        <v>0</v>
      </c>
      <c r="DA72" s="361">
        <v>0</v>
      </c>
      <c r="DB72" s="361">
        <v>47146</v>
      </c>
      <c r="DC72" s="361">
        <v>6664</v>
      </c>
      <c r="DD72" s="361">
        <v>16918640</v>
      </c>
      <c r="DE72" s="361">
        <v>5337664</v>
      </c>
      <c r="DF72" s="361">
        <v>7143759</v>
      </c>
      <c r="DG72" s="361">
        <v>4272397</v>
      </c>
      <c r="DH72" s="361">
        <v>164820</v>
      </c>
      <c r="DI72" s="361">
        <v>0</v>
      </c>
      <c r="DJ72" s="361">
        <v>0</v>
      </c>
      <c r="DK72" s="361">
        <v>13204920</v>
      </c>
      <c r="DL72" s="361">
        <v>5911418</v>
      </c>
      <c r="DM72" s="361">
        <v>4346676</v>
      </c>
      <c r="DN72" s="361">
        <v>835756</v>
      </c>
      <c r="DO72" s="361">
        <v>384706</v>
      </c>
      <c r="DP72" s="361">
        <v>487914</v>
      </c>
      <c r="DQ72" s="361">
        <v>2275541</v>
      </c>
      <c r="DR72" s="361">
        <v>0</v>
      </c>
      <c r="DS72" s="361">
        <v>85183</v>
      </c>
      <c r="DT72" s="361">
        <v>214797</v>
      </c>
      <c r="DU72" s="361">
        <v>62778</v>
      </c>
      <c r="DV72" s="361">
        <v>1556461</v>
      </c>
      <c r="DW72" s="361">
        <v>305208</v>
      </c>
      <c r="DX72" s="361">
        <v>290602</v>
      </c>
      <c r="DY72" s="361">
        <v>47419</v>
      </c>
      <c r="DZ72" s="361">
        <v>786802</v>
      </c>
      <c r="EA72" s="361">
        <v>0</v>
      </c>
      <c r="EB72" s="361">
        <v>14565</v>
      </c>
      <c r="EC72" s="361">
        <v>67256</v>
      </c>
      <c r="ED72" s="361">
        <v>44609</v>
      </c>
      <c r="EE72" s="361">
        <v>5258920</v>
      </c>
      <c r="EF72" s="361">
        <v>1056631</v>
      </c>
      <c r="EG72" s="361">
        <v>593556</v>
      </c>
      <c r="EH72" s="361">
        <v>517853</v>
      </c>
      <c r="EI72" s="361">
        <v>2696438</v>
      </c>
      <c r="EJ72" s="361">
        <v>0</v>
      </c>
      <c r="EK72" s="361">
        <v>89278</v>
      </c>
      <c r="EL72" s="361">
        <v>213083</v>
      </c>
      <c r="EM72" s="361">
        <v>92080</v>
      </c>
      <c r="EN72" s="361">
        <v>614915</v>
      </c>
      <c r="EO72" s="361">
        <v>84333</v>
      </c>
      <c r="EP72" s="361">
        <v>64960</v>
      </c>
      <c r="EQ72" s="361">
        <v>17480</v>
      </c>
      <c r="ER72" s="361">
        <v>360421</v>
      </c>
      <c r="ES72" s="361">
        <v>0</v>
      </c>
      <c r="ET72" s="361">
        <v>10470</v>
      </c>
      <c r="EU72" s="361">
        <v>68969</v>
      </c>
      <c r="EV72" s="361">
        <v>8282</v>
      </c>
      <c r="EW72" s="361">
        <v>1431996</v>
      </c>
      <c r="EX72" s="361">
        <v>731690</v>
      </c>
      <c r="EY72" s="361">
        <v>35737</v>
      </c>
      <c r="EZ72" s="361">
        <v>38428</v>
      </c>
      <c r="FA72" s="361">
        <v>530754</v>
      </c>
      <c r="FB72" s="361">
        <v>0</v>
      </c>
      <c r="FC72" s="361">
        <v>33518</v>
      </c>
      <c r="FD72" s="361">
        <v>55986</v>
      </c>
      <c r="FE72" s="361">
        <v>5883</v>
      </c>
      <c r="FF72" s="361">
        <v>1057859</v>
      </c>
      <c r="FG72" s="361">
        <v>174143</v>
      </c>
      <c r="FH72" s="361">
        <v>149862</v>
      </c>
      <c r="FI72" s="361">
        <v>17005</v>
      </c>
      <c r="FJ72" s="361">
        <v>166046</v>
      </c>
      <c r="FK72" s="361">
        <v>5940</v>
      </c>
      <c r="FL72" s="361">
        <v>0</v>
      </c>
      <c r="FM72" s="361">
        <v>4170</v>
      </c>
      <c r="FN72" s="361">
        <v>0</v>
      </c>
      <c r="FO72" s="361">
        <v>464766</v>
      </c>
      <c r="FP72" s="361">
        <v>330098</v>
      </c>
      <c r="FQ72" s="361">
        <v>9082</v>
      </c>
      <c r="FR72" s="361">
        <v>0</v>
      </c>
      <c r="FS72" s="361">
        <v>125587</v>
      </c>
      <c r="FT72" s="361">
        <v>0</v>
      </c>
      <c r="FU72" s="361">
        <v>0</v>
      </c>
      <c r="FV72" s="361">
        <v>0</v>
      </c>
      <c r="FW72" s="361">
        <v>0</v>
      </c>
      <c r="FX72" s="361">
        <v>2723965</v>
      </c>
      <c r="FY72" s="361">
        <v>312949</v>
      </c>
      <c r="FZ72" s="361">
        <v>321423</v>
      </c>
      <c r="GA72" s="361">
        <v>390523</v>
      </c>
      <c r="GB72" s="361">
        <v>1682163</v>
      </c>
      <c r="GC72" s="361">
        <v>0</v>
      </c>
      <c r="GD72" s="361">
        <v>16907</v>
      </c>
      <c r="GE72" s="361">
        <v>0</v>
      </c>
      <c r="GF72" s="361">
        <v>0</v>
      </c>
      <c r="GG72" s="361">
        <v>181812</v>
      </c>
      <c r="GH72" s="361">
        <v>0</v>
      </c>
      <c r="GI72" s="361">
        <v>0</v>
      </c>
      <c r="GJ72" s="361">
        <v>0</v>
      </c>
      <c r="GK72" s="361">
        <v>26063</v>
      </c>
      <c r="GL72" s="361">
        <v>155749</v>
      </c>
      <c r="GM72" s="361">
        <v>0</v>
      </c>
      <c r="GN72" s="361">
        <v>0</v>
      </c>
      <c r="GO72" s="361">
        <v>0</v>
      </c>
      <c r="GP72" s="361">
        <v>510882</v>
      </c>
      <c r="GQ72" s="361">
        <v>0</v>
      </c>
      <c r="GR72" s="361">
        <v>48874</v>
      </c>
      <c r="GS72" s="361">
        <v>462008</v>
      </c>
      <c r="GT72" s="361">
        <v>0</v>
      </c>
      <c r="GU72" s="361">
        <v>0</v>
      </c>
      <c r="GV72" s="361">
        <v>0</v>
      </c>
      <c r="GW72" s="361">
        <v>0</v>
      </c>
      <c r="GX72" s="361">
        <v>0</v>
      </c>
      <c r="GY72" s="361">
        <v>922220</v>
      </c>
      <c r="GZ72" s="361">
        <v>248078</v>
      </c>
      <c r="HA72" s="361">
        <v>45180</v>
      </c>
      <c r="HB72" s="361">
        <v>7654</v>
      </c>
      <c r="HC72" s="361">
        <v>516386</v>
      </c>
      <c r="HD72" s="361">
        <v>6740</v>
      </c>
      <c r="HE72" s="361">
        <v>51023</v>
      </c>
      <c r="HF72" s="361">
        <v>32137</v>
      </c>
      <c r="HG72" s="361">
        <v>6340</v>
      </c>
      <c r="HH72" s="361">
        <v>7733545</v>
      </c>
    </row>
    <row r="73" spans="1:216" ht="15" x14ac:dyDescent="0.25">
      <c r="A73" s="355" t="s">
        <v>450</v>
      </c>
      <c r="B73" s="361">
        <v>29375930</v>
      </c>
      <c r="C73" s="361">
        <v>18447</v>
      </c>
      <c r="D73" s="361">
        <v>0</v>
      </c>
      <c r="E73" s="361">
        <v>0</v>
      </c>
      <c r="F73" s="361">
        <v>0</v>
      </c>
      <c r="G73" s="361">
        <v>0</v>
      </c>
      <c r="H73" s="361">
        <v>0</v>
      </c>
      <c r="I73" s="361">
        <v>0</v>
      </c>
      <c r="J73" s="361">
        <v>0</v>
      </c>
      <c r="K73" s="361">
        <v>0</v>
      </c>
      <c r="L73" s="361">
        <v>0</v>
      </c>
      <c r="M73" s="361">
        <v>0</v>
      </c>
      <c r="N73" s="361">
        <v>0</v>
      </c>
      <c r="O73" s="361">
        <v>0</v>
      </c>
      <c r="P73" s="361">
        <v>0</v>
      </c>
      <c r="Q73" s="361">
        <v>0</v>
      </c>
      <c r="R73" s="361">
        <v>0</v>
      </c>
      <c r="S73" s="361">
        <v>0</v>
      </c>
      <c r="T73" s="361">
        <v>18447</v>
      </c>
      <c r="U73" s="361">
        <v>18447</v>
      </c>
      <c r="V73" s="361">
        <v>0</v>
      </c>
      <c r="W73" s="361">
        <v>0</v>
      </c>
      <c r="X73" s="361">
        <v>0</v>
      </c>
      <c r="Y73" s="361">
        <v>0</v>
      </c>
      <c r="Z73" s="361">
        <v>294369</v>
      </c>
      <c r="AA73" s="361">
        <v>294369</v>
      </c>
      <c r="AB73" s="361">
        <v>56508</v>
      </c>
      <c r="AC73" s="361">
        <v>52377</v>
      </c>
      <c r="AD73" s="361">
        <v>20191</v>
      </c>
      <c r="AE73" s="361">
        <v>0</v>
      </c>
      <c r="AF73" s="361">
        <v>119214</v>
      </c>
      <c r="AG73" s="361">
        <v>7730</v>
      </c>
      <c r="AH73" s="361">
        <v>8496</v>
      </c>
      <c r="AI73" s="361">
        <v>0</v>
      </c>
      <c r="AJ73" s="361">
        <v>29853</v>
      </c>
      <c r="AK73" s="361">
        <v>0</v>
      </c>
      <c r="AL73" s="361">
        <v>0</v>
      </c>
      <c r="AM73" s="361">
        <v>0</v>
      </c>
      <c r="AN73" s="361">
        <v>0</v>
      </c>
      <c r="AO73" s="361">
        <v>0</v>
      </c>
      <c r="AP73" s="361">
        <v>0</v>
      </c>
      <c r="AQ73" s="361">
        <v>0</v>
      </c>
      <c r="AR73" s="361">
        <v>0</v>
      </c>
      <c r="AS73" s="361">
        <v>0</v>
      </c>
      <c r="AT73" s="361">
        <v>0</v>
      </c>
      <c r="AU73" s="361">
        <v>0</v>
      </c>
      <c r="AV73" s="361">
        <v>0</v>
      </c>
      <c r="AW73" s="361">
        <v>0</v>
      </c>
      <c r="AX73" s="361">
        <v>0</v>
      </c>
      <c r="AY73" s="361">
        <v>214248</v>
      </c>
      <c r="AZ73" s="361">
        <v>0</v>
      </c>
      <c r="BA73" s="361">
        <v>0</v>
      </c>
      <c r="BB73" s="361">
        <v>0</v>
      </c>
      <c r="BC73" s="361">
        <v>0</v>
      </c>
      <c r="BD73" s="361">
        <v>0</v>
      </c>
      <c r="BE73" s="361">
        <v>0</v>
      </c>
      <c r="BF73" s="361">
        <v>0</v>
      </c>
      <c r="BG73" s="361">
        <v>0</v>
      </c>
      <c r="BH73" s="361">
        <v>0</v>
      </c>
      <c r="BI73" s="361">
        <v>0</v>
      </c>
      <c r="BJ73" s="361">
        <v>0</v>
      </c>
      <c r="BK73" s="361">
        <v>0</v>
      </c>
      <c r="BL73" s="361">
        <v>0</v>
      </c>
      <c r="BM73" s="361">
        <v>0</v>
      </c>
      <c r="BN73" s="361">
        <v>91417</v>
      </c>
      <c r="BO73" s="361">
        <v>0</v>
      </c>
      <c r="BP73" s="361">
        <v>25996</v>
      </c>
      <c r="BQ73" s="361">
        <v>65421</v>
      </c>
      <c r="BR73" s="361">
        <v>0</v>
      </c>
      <c r="BS73" s="361">
        <v>0</v>
      </c>
      <c r="BT73" s="361">
        <v>0</v>
      </c>
      <c r="BU73" s="361">
        <v>78615</v>
      </c>
      <c r="BV73" s="361">
        <v>8718</v>
      </c>
      <c r="BW73" s="361">
        <v>0</v>
      </c>
      <c r="BX73" s="361">
        <v>69898</v>
      </c>
      <c r="BY73" s="361">
        <v>0</v>
      </c>
      <c r="BZ73" s="361">
        <v>0</v>
      </c>
      <c r="CA73" s="361">
        <v>0</v>
      </c>
      <c r="CB73" s="361">
        <v>0</v>
      </c>
      <c r="CC73" s="361">
        <v>0</v>
      </c>
      <c r="CD73" s="361">
        <v>0</v>
      </c>
      <c r="CE73" s="361">
        <v>0</v>
      </c>
      <c r="CF73" s="361">
        <v>0</v>
      </c>
      <c r="CG73" s="361">
        <v>0</v>
      </c>
      <c r="CH73" s="361">
        <v>0</v>
      </c>
      <c r="CI73" s="361">
        <v>44216</v>
      </c>
      <c r="CJ73" s="361">
        <v>0</v>
      </c>
      <c r="CK73" s="361">
        <v>32279</v>
      </c>
      <c r="CL73" s="361">
        <v>0</v>
      </c>
      <c r="CM73" s="361">
        <v>8953</v>
      </c>
      <c r="CN73" s="361">
        <v>0</v>
      </c>
      <c r="CO73" s="361">
        <v>2984</v>
      </c>
      <c r="CP73" s="361">
        <v>139605</v>
      </c>
      <c r="CQ73" s="361">
        <v>4950</v>
      </c>
      <c r="CR73" s="361">
        <v>36793</v>
      </c>
      <c r="CS73" s="361">
        <v>12256</v>
      </c>
      <c r="CT73" s="361">
        <v>18111</v>
      </c>
      <c r="CU73" s="361">
        <v>46313</v>
      </c>
      <c r="CV73" s="361">
        <v>21181</v>
      </c>
      <c r="CW73" s="361">
        <v>80916</v>
      </c>
      <c r="CX73" s="361">
        <v>0</v>
      </c>
      <c r="CY73" s="361">
        <v>0</v>
      </c>
      <c r="CZ73" s="361">
        <v>0</v>
      </c>
      <c r="DA73" s="361">
        <v>24370</v>
      </c>
      <c r="DB73" s="361">
        <v>46741</v>
      </c>
      <c r="DC73" s="361">
        <v>0</v>
      </c>
      <c r="DD73" s="361">
        <v>8488262</v>
      </c>
      <c r="DE73" s="361">
        <v>3147448</v>
      </c>
      <c r="DF73" s="361">
        <v>3820239</v>
      </c>
      <c r="DG73" s="361">
        <v>1502983</v>
      </c>
      <c r="DH73" s="361">
        <v>7044</v>
      </c>
      <c r="DI73" s="361">
        <v>4760</v>
      </c>
      <c r="DJ73" s="361">
        <v>5788</v>
      </c>
      <c r="DK73" s="361">
        <v>20140090</v>
      </c>
      <c r="DL73" s="361">
        <v>8206354</v>
      </c>
      <c r="DM73" s="361">
        <v>6702401</v>
      </c>
      <c r="DN73" s="361">
        <v>767717</v>
      </c>
      <c r="DO73" s="361">
        <v>464379</v>
      </c>
      <c r="DP73" s="361">
        <v>420621</v>
      </c>
      <c r="DQ73" s="361">
        <v>3757377</v>
      </c>
      <c r="DR73" s="361">
        <v>0</v>
      </c>
      <c r="DS73" s="361">
        <v>196908</v>
      </c>
      <c r="DT73" s="361">
        <v>991563</v>
      </c>
      <c r="DU73" s="361">
        <v>103835</v>
      </c>
      <c r="DV73" s="361">
        <v>1472522</v>
      </c>
      <c r="DW73" s="361">
        <v>296738</v>
      </c>
      <c r="DX73" s="361">
        <v>59128</v>
      </c>
      <c r="DY73" s="361">
        <v>58067</v>
      </c>
      <c r="DZ73" s="361">
        <v>758418</v>
      </c>
      <c r="EA73" s="361">
        <v>0</v>
      </c>
      <c r="EB73" s="361">
        <v>60761</v>
      </c>
      <c r="EC73" s="361">
        <v>239409</v>
      </c>
      <c r="ED73" s="361">
        <v>0</v>
      </c>
      <c r="EE73" s="361">
        <v>7450937</v>
      </c>
      <c r="EF73" s="361">
        <v>979525</v>
      </c>
      <c r="EG73" s="361">
        <v>407231</v>
      </c>
      <c r="EH73" s="361">
        <v>453902</v>
      </c>
      <c r="EI73" s="361">
        <v>4123891</v>
      </c>
      <c r="EJ73" s="361">
        <v>0</v>
      </c>
      <c r="EK73" s="361">
        <v>213023</v>
      </c>
      <c r="EL73" s="361">
        <v>1187504</v>
      </c>
      <c r="EM73" s="361">
        <v>85861</v>
      </c>
      <c r="EN73" s="361">
        <v>720408</v>
      </c>
      <c r="EO73" s="361">
        <v>84930</v>
      </c>
      <c r="EP73" s="361">
        <v>116276</v>
      </c>
      <c r="EQ73" s="361">
        <v>30039</v>
      </c>
      <c r="ER73" s="361">
        <v>383074</v>
      </c>
      <c r="ES73" s="361">
        <v>0</v>
      </c>
      <c r="ET73" s="361">
        <v>44646</v>
      </c>
      <c r="EU73" s="361">
        <v>43469</v>
      </c>
      <c r="EV73" s="361">
        <v>17974</v>
      </c>
      <c r="EW73" s="361">
        <v>3819505</v>
      </c>
      <c r="EX73" s="361">
        <v>635621</v>
      </c>
      <c r="EY73" s="361">
        <v>233177</v>
      </c>
      <c r="EZ73" s="361">
        <v>290255</v>
      </c>
      <c r="FA73" s="361">
        <v>2349047</v>
      </c>
      <c r="FB73" s="361">
        <v>4798</v>
      </c>
      <c r="FC73" s="361">
        <v>101374</v>
      </c>
      <c r="FD73" s="361">
        <v>128402</v>
      </c>
      <c r="FE73" s="361">
        <v>47442</v>
      </c>
      <c r="FF73" s="361">
        <v>2895228</v>
      </c>
      <c r="FG73" s="361">
        <v>235266</v>
      </c>
      <c r="FH73" s="361">
        <v>82877</v>
      </c>
      <c r="FI73" s="361">
        <v>31606</v>
      </c>
      <c r="FJ73" s="361">
        <v>369186</v>
      </c>
      <c r="FK73" s="361">
        <v>1885</v>
      </c>
      <c r="FL73" s="361">
        <v>0</v>
      </c>
      <c r="FM73" s="361">
        <v>47339</v>
      </c>
      <c r="FN73" s="361">
        <v>0</v>
      </c>
      <c r="FO73" s="361">
        <v>21248</v>
      </c>
      <c r="FP73" s="361">
        <v>21248</v>
      </c>
      <c r="FQ73" s="361">
        <v>0</v>
      </c>
      <c r="FR73" s="361">
        <v>0</v>
      </c>
      <c r="FS73" s="361">
        <v>0</v>
      </c>
      <c r="FT73" s="361">
        <v>0</v>
      </c>
      <c r="FU73" s="361">
        <v>0</v>
      </c>
      <c r="FV73" s="361">
        <v>0</v>
      </c>
      <c r="FW73" s="361">
        <v>0</v>
      </c>
      <c r="FX73" s="361">
        <v>2419558</v>
      </c>
      <c r="FY73" s="361">
        <v>430852</v>
      </c>
      <c r="FZ73" s="361">
        <v>370150</v>
      </c>
      <c r="GA73" s="361">
        <v>160205</v>
      </c>
      <c r="GB73" s="361">
        <v>1410704</v>
      </c>
      <c r="GC73" s="361">
        <v>0</v>
      </c>
      <c r="GD73" s="361">
        <v>0</v>
      </c>
      <c r="GE73" s="361">
        <v>45344</v>
      </c>
      <c r="GF73" s="361">
        <v>2302</v>
      </c>
      <c r="GG73" s="361">
        <v>868084</v>
      </c>
      <c r="GH73" s="361">
        <v>0</v>
      </c>
      <c r="GI73" s="361">
        <v>4158</v>
      </c>
      <c r="GJ73" s="361">
        <v>23482</v>
      </c>
      <c r="GK73" s="361">
        <v>272674</v>
      </c>
      <c r="GL73" s="361">
        <v>567770</v>
      </c>
      <c r="GM73" s="361">
        <v>0</v>
      </c>
      <c r="GN73" s="361">
        <v>0</v>
      </c>
      <c r="GO73" s="361">
        <v>0</v>
      </c>
      <c r="GP73" s="361">
        <v>57311</v>
      </c>
      <c r="GQ73" s="361">
        <v>11583</v>
      </c>
      <c r="GR73" s="361">
        <v>31936</v>
      </c>
      <c r="GS73" s="361">
        <v>0</v>
      </c>
      <c r="GT73" s="361">
        <v>0</v>
      </c>
      <c r="GU73" s="361">
        <v>0</v>
      </c>
      <c r="GV73" s="361">
        <v>0</v>
      </c>
      <c r="GW73" s="361">
        <v>13791</v>
      </c>
      <c r="GX73" s="361">
        <v>0</v>
      </c>
      <c r="GY73" s="361">
        <v>1852799</v>
      </c>
      <c r="GZ73" s="361">
        <v>564070</v>
      </c>
      <c r="HA73" s="361">
        <v>46500</v>
      </c>
      <c r="HB73" s="361">
        <v>62669</v>
      </c>
      <c r="HC73" s="361">
        <v>1133224</v>
      </c>
      <c r="HD73" s="361">
        <v>15719</v>
      </c>
      <c r="HE73" s="361">
        <v>0</v>
      </c>
      <c r="HF73" s="361">
        <v>30617</v>
      </c>
      <c r="HG73" s="361">
        <v>0</v>
      </c>
      <c r="HH73" s="361">
        <v>144272</v>
      </c>
    </row>
    <row r="74" spans="1:216" ht="15" x14ac:dyDescent="0.25">
      <c r="A74" s="355" t="s">
        <v>451</v>
      </c>
      <c r="B74" s="361">
        <v>42493920</v>
      </c>
      <c r="C74" s="361">
        <v>1612049</v>
      </c>
      <c r="D74" s="361">
        <v>779885</v>
      </c>
      <c r="E74" s="361">
        <v>335196</v>
      </c>
      <c r="F74" s="361">
        <v>163915</v>
      </c>
      <c r="G74" s="361">
        <v>167711</v>
      </c>
      <c r="H74" s="361">
        <v>325408</v>
      </c>
      <c r="I74" s="361">
        <v>62639</v>
      </c>
      <c r="J74" s="361">
        <v>262769</v>
      </c>
      <c r="K74" s="361">
        <v>47217</v>
      </c>
      <c r="L74" s="361">
        <v>39697</v>
      </c>
      <c r="M74" s="361">
        <v>7520</v>
      </c>
      <c r="N74" s="361">
        <v>72063</v>
      </c>
      <c r="O74" s="361">
        <v>22038</v>
      </c>
      <c r="P74" s="361">
        <v>50025</v>
      </c>
      <c r="Q74" s="361">
        <v>497427</v>
      </c>
      <c r="R74" s="361">
        <v>101717</v>
      </c>
      <c r="S74" s="361">
        <v>302228</v>
      </c>
      <c r="T74" s="361">
        <v>89085</v>
      </c>
      <c r="U74" s="361">
        <v>46335</v>
      </c>
      <c r="V74" s="361">
        <v>39028</v>
      </c>
      <c r="W74" s="361">
        <v>76276</v>
      </c>
      <c r="X74" s="361">
        <v>57141</v>
      </c>
      <c r="Y74" s="361">
        <v>19134</v>
      </c>
      <c r="Z74" s="361">
        <v>13462630</v>
      </c>
      <c r="AA74" s="361">
        <v>12523330</v>
      </c>
      <c r="AB74" s="361">
        <v>566606</v>
      </c>
      <c r="AC74" s="361">
        <v>3928974</v>
      </c>
      <c r="AD74" s="361">
        <v>1783664</v>
      </c>
      <c r="AE74" s="361">
        <v>67152</v>
      </c>
      <c r="AF74" s="361">
        <v>974099</v>
      </c>
      <c r="AG74" s="361">
        <v>1077112</v>
      </c>
      <c r="AH74" s="361">
        <v>1270747</v>
      </c>
      <c r="AI74" s="361">
        <v>373479</v>
      </c>
      <c r="AJ74" s="361">
        <v>2075902</v>
      </c>
      <c r="AK74" s="361">
        <v>375339</v>
      </c>
      <c r="AL74" s="361">
        <v>30253</v>
      </c>
      <c r="AM74" s="361">
        <v>885324</v>
      </c>
      <c r="AN74" s="361">
        <v>30156</v>
      </c>
      <c r="AO74" s="361">
        <v>167992</v>
      </c>
      <c r="AP74" s="361">
        <v>398565</v>
      </c>
      <c r="AQ74" s="361">
        <v>0</v>
      </c>
      <c r="AR74" s="361">
        <v>229503</v>
      </c>
      <c r="AS74" s="361">
        <v>7863</v>
      </c>
      <c r="AT74" s="361">
        <v>45313</v>
      </c>
      <c r="AU74" s="361">
        <v>0</v>
      </c>
      <c r="AV74" s="361">
        <v>5931</v>
      </c>
      <c r="AW74" s="361">
        <v>0</v>
      </c>
      <c r="AX74" s="361">
        <v>0</v>
      </c>
      <c r="AY74" s="361">
        <v>6564460</v>
      </c>
      <c r="AZ74" s="361">
        <v>415527</v>
      </c>
      <c r="BA74" s="361">
        <v>44452</v>
      </c>
      <c r="BB74" s="361">
        <v>62929</v>
      </c>
      <c r="BC74" s="361">
        <v>275004</v>
      </c>
      <c r="BD74" s="361">
        <v>33142</v>
      </c>
      <c r="BE74" s="361">
        <v>0</v>
      </c>
      <c r="BF74" s="361">
        <v>0</v>
      </c>
      <c r="BG74" s="361">
        <v>6676</v>
      </c>
      <c r="BH74" s="361">
        <v>0</v>
      </c>
      <c r="BI74" s="361">
        <v>0</v>
      </c>
      <c r="BJ74" s="361">
        <v>0</v>
      </c>
      <c r="BK74" s="361">
        <v>6676</v>
      </c>
      <c r="BL74" s="361">
        <v>0</v>
      </c>
      <c r="BM74" s="361">
        <v>0</v>
      </c>
      <c r="BN74" s="361">
        <v>1971453</v>
      </c>
      <c r="BO74" s="361">
        <v>0</v>
      </c>
      <c r="BP74" s="361">
        <v>125037</v>
      </c>
      <c r="BQ74" s="361">
        <v>1834479</v>
      </c>
      <c r="BR74" s="361">
        <v>11938</v>
      </c>
      <c r="BS74" s="361">
        <v>0</v>
      </c>
      <c r="BT74" s="361">
        <v>0</v>
      </c>
      <c r="BU74" s="361">
        <v>1978009</v>
      </c>
      <c r="BV74" s="361">
        <v>113360</v>
      </c>
      <c r="BW74" s="361">
        <v>122396</v>
      </c>
      <c r="BX74" s="361">
        <v>1672513</v>
      </c>
      <c r="BY74" s="361">
        <v>69740</v>
      </c>
      <c r="BZ74" s="361">
        <v>0</v>
      </c>
      <c r="CA74" s="361">
        <v>0</v>
      </c>
      <c r="CB74" s="361">
        <v>131392</v>
      </c>
      <c r="CC74" s="361">
        <v>76809</v>
      </c>
      <c r="CD74" s="361">
        <v>0</v>
      </c>
      <c r="CE74" s="361">
        <v>54583</v>
      </c>
      <c r="CF74" s="361">
        <v>0</v>
      </c>
      <c r="CG74" s="361">
        <v>0</v>
      </c>
      <c r="CH74" s="361">
        <v>0</v>
      </c>
      <c r="CI74" s="361">
        <v>2061403</v>
      </c>
      <c r="CJ74" s="361">
        <v>774355</v>
      </c>
      <c r="CK74" s="361">
        <v>54819</v>
      </c>
      <c r="CL74" s="361">
        <v>849231</v>
      </c>
      <c r="CM74" s="361">
        <v>48771</v>
      </c>
      <c r="CN74" s="361">
        <v>0</v>
      </c>
      <c r="CO74" s="361">
        <v>334228</v>
      </c>
      <c r="CP74" s="361">
        <v>1038301</v>
      </c>
      <c r="CQ74" s="361">
        <v>116972</v>
      </c>
      <c r="CR74" s="361">
        <v>330258</v>
      </c>
      <c r="CS74" s="361">
        <v>69850</v>
      </c>
      <c r="CT74" s="361">
        <v>291989</v>
      </c>
      <c r="CU74" s="361">
        <v>163106</v>
      </c>
      <c r="CV74" s="361">
        <v>66125</v>
      </c>
      <c r="CW74" s="361">
        <v>199269</v>
      </c>
      <c r="CX74" s="361">
        <v>0</v>
      </c>
      <c r="CY74" s="361">
        <v>0</v>
      </c>
      <c r="CZ74" s="361">
        <v>0</v>
      </c>
      <c r="DA74" s="361">
        <v>58617</v>
      </c>
      <c r="DB74" s="361">
        <v>105953</v>
      </c>
      <c r="DC74" s="361">
        <v>16421</v>
      </c>
      <c r="DD74" s="361">
        <v>6986437</v>
      </c>
      <c r="DE74" s="361">
        <v>1815024</v>
      </c>
      <c r="DF74" s="361">
        <v>2510070</v>
      </c>
      <c r="DG74" s="361">
        <v>2554136</v>
      </c>
      <c r="DH74" s="361">
        <v>62499</v>
      </c>
      <c r="DI74" s="361">
        <v>44709</v>
      </c>
      <c r="DJ74" s="361">
        <v>0</v>
      </c>
      <c r="DK74" s="361">
        <v>12630770</v>
      </c>
      <c r="DL74" s="361">
        <v>6032189</v>
      </c>
      <c r="DM74" s="361">
        <v>4288253</v>
      </c>
      <c r="DN74" s="361">
        <v>878192</v>
      </c>
      <c r="DO74" s="361">
        <v>400708</v>
      </c>
      <c r="DP74" s="361">
        <v>345395</v>
      </c>
      <c r="DQ74" s="361">
        <v>2199752</v>
      </c>
      <c r="DR74" s="361">
        <v>0</v>
      </c>
      <c r="DS74" s="361">
        <v>87675</v>
      </c>
      <c r="DT74" s="361">
        <v>263010</v>
      </c>
      <c r="DU74" s="361">
        <v>113521</v>
      </c>
      <c r="DV74" s="361">
        <v>1714806</v>
      </c>
      <c r="DW74" s="361">
        <v>431614</v>
      </c>
      <c r="DX74" s="361">
        <v>255652</v>
      </c>
      <c r="DY74" s="361">
        <v>99133</v>
      </c>
      <c r="DZ74" s="361">
        <v>730733</v>
      </c>
      <c r="EA74" s="361">
        <v>0</v>
      </c>
      <c r="EB74" s="361">
        <v>15079</v>
      </c>
      <c r="EC74" s="361">
        <v>154855</v>
      </c>
      <c r="ED74" s="361">
        <v>27740</v>
      </c>
      <c r="EE74" s="361">
        <v>5701561</v>
      </c>
      <c r="EF74" s="361">
        <v>1238638</v>
      </c>
      <c r="EG74" s="361">
        <v>586474</v>
      </c>
      <c r="EH74" s="361">
        <v>421225</v>
      </c>
      <c r="EI74" s="361">
        <v>2803321</v>
      </c>
      <c r="EJ74" s="361">
        <v>0</v>
      </c>
      <c r="EK74" s="361">
        <v>102754</v>
      </c>
      <c r="EL74" s="361">
        <v>417865</v>
      </c>
      <c r="EM74" s="361">
        <v>131284</v>
      </c>
      <c r="EN74" s="361">
        <v>212395</v>
      </c>
      <c r="EO74" s="361">
        <v>32443</v>
      </c>
      <c r="EP74" s="361">
        <v>47610</v>
      </c>
      <c r="EQ74" s="361">
        <v>23304</v>
      </c>
      <c r="ER74" s="361">
        <v>99062</v>
      </c>
      <c r="ES74" s="361">
        <v>0</v>
      </c>
      <c r="ET74" s="361">
        <v>0</v>
      </c>
      <c r="EU74" s="361">
        <v>0</v>
      </c>
      <c r="EV74" s="361">
        <v>9977</v>
      </c>
      <c r="EW74" s="361">
        <v>1854119</v>
      </c>
      <c r="EX74" s="361">
        <v>357156</v>
      </c>
      <c r="EY74" s="361">
        <v>274337</v>
      </c>
      <c r="EZ74" s="361">
        <v>200823</v>
      </c>
      <c r="FA74" s="361">
        <v>721837</v>
      </c>
      <c r="FB74" s="361">
        <v>4455</v>
      </c>
      <c r="FC74" s="361">
        <v>26884</v>
      </c>
      <c r="FD74" s="361">
        <v>220172</v>
      </c>
      <c r="FE74" s="361">
        <v>48456</v>
      </c>
      <c r="FF74" s="361">
        <v>414289</v>
      </c>
      <c r="FG74" s="361">
        <v>123411</v>
      </c>
      <c r="FH74" s="361">
        <v>74057</v>
      </c>
      <c r="FI74" s="361">
        <v>7916</v>
      </c>
      <c r="FJ74" s="361">
        <v>91287</v>
      </c>
      <c r="FK74" s="361">
        <v>0</v>
      </c>
      <c r="FL74" s="361">
        <v>0</v>
      </c>
      <c r="FM74" s="361">
        <v>17135</v>
      </c>
      <c r="FN74" s="361">
        <v>3199</v>
      </c>
      <c r="FO74" s="361">
        <v>81203</v>
      </c>
      <c r="FP74" s="361">
        <v>21204</v>
      </c>
      <c r="FQ74" s="361">
        <v>0</v>
      </c>
      <c r="FR74" s="361">
        <v>0</v>
      </c>
      <c r="FS74" s="361">
        <v>59999</v>
      </c>
      <c r="FT74" s="361">
        <v>0</v>
      </c>
      <c r="FU74" s="361">
        <v>0</v>
      </c>
      <c r="FV74" s="361">
        <v>0</v>
      </c>
      <c r="FW74" s="361">
        <v>0</v>
      </c>
      <c r="FX74" s="361">
        <v>1983007</v>
      </c>
      <c r="FY74" s="361">
        <v>240483</v>
      </c>
      <c r="FZ74" s="361">
        <v>346219</v>
      </c>
      <c r="GA74" s="361">
        <v>202430</v>
      </c>
      <c r="GB74" s="361">
        <v>1085102</v>
      </c>
      <c r="GC74" s="361">
        <v>0</v>
      </c>
      <c r="GD74" s="361">
        <v>6683</v>
      </c>
      <c r="GE74" s="361">
        <v>74406</v>
      </c>
      <c r="GF74" s="361">
        <v>27685</v>
      </c>
      <c r="GG74" s="361">
        <v>884729</v>
      </c>
      <c r="GH74" s="361">
        <v>17629</v>
      </c>
      <c r="GI74" s="361">
        <v>30889</v>
      </c>
      <c r="GJ74" s="361">
        <v>18563</v>
      </c>
      <c r="GK74" s="361">
        <v>183155</v>
      </c>
      <c r="GL74" s="361">
        <v>634493</v>
      </c>
      <c r="GM74" s="361">
        <v>0</v>
      </c>
      <c r="GN74" s="361">
        <v>0</v>
      </c>
      <c r="GO74" s="361">
        <v>0</v>
      </c>
      <c r="GP74" s="361">
        <v>256358</v>
      </c>
      <c r="GQ74" s="361">
        <v>0</v>
      </c>
      <c r="GR74" s="361">
        <v>6511</v>
      </c>
      <c r="GS74" s="361">
        <v>249846</v>
      </c>
      <c r="GT74" s="361">
        <v>0</v>
      </c>
      <c r="GU74" s="361">
        <v>0</v>
      </c>
      <c r="GV74" s="361">
        <v>0</v>
      </c>
      <c r="GW74" s="361">
        <v>0</v>
      </c>
      <c r="GX74" s="361">
        <v>0</v>
      </c>
      <c r="GY74" s="361">
        <v>1124880</v>
      </c>
      <c r="GZ74" s="361">
        <v>223678</v>
      </c>
      <c r="HA74" s="361">
        <v>141712</v>
      </c>
      <c r="HB74" s="361">
        <v>37630</v>
      </c>
      <c r="HC74" s="361">
        <v>544723</v>
      </c>
      <c r="HD74" s="361">
        <v>32265</v>
      </c>
      <c r="HE74" s="361">
        <v>30815</v>
      </c>
      <c r="HF74" s="361">
        <v>81615</v>
      </c>
      <c r="HG74" s="361">
        <v>26674</v>
      </c>
      <c r="HH74" s="361">
        <v>5330999</v>
      </c>
    </row>
    <row r="75" spans="1:216" ht="15" x14ac:dyDescent="0.25">
      <c r="A75" s="355" t="s">
        <v>452</v>
      </c>
      <c r="B75" s="361">
        <v>107877500</v>
      </c>
      <c r="C75" s="361">
        <v>5604734</v>
      </c>
      <c r="D75" s="361">
        <v>3305674</v>
      </c>
      <c r="E75" s="361">
        <v>1182080</v>
      </c>
      <c r="F75" s="361">
        <v>559471</v>
      </c>
      <c r="G75" s="361">
        <v>622609</v>
      </c>
      <c r="H75" s="361">
        <v>1765999</v>
      </c>
      <c r="I75" s="361">
        <v>662106</v>
      </c>
      <c r="J75" s="361">
        <v>1100418</v>
      </c>
      <c r="K75" s="361">
        <v>215868</v>
      </c>
      <c r="L75" s="361">
        <v>127477</v>
      </c>
      <c r="M75" s="361">
        <v>88392</v>
      </c>
      <c r="N75" s="361">
        <v>141728</v>
      </c>
      <c r="O75" s="361">
        <v>33737</v>
      </c>
      <c r="P75" s="361">
        <v>107990</v>
      </c>
      <c r="Q75" s="361">
        <v>848828</v>
      </c>
      <c r="R75" s="361">
        <v>67399</v>
      </c>
      <c r="S75" s="361">
        <v>430414</v>
      </c>
      <c r="T75" s="361">
        <v>789644</v>
      </c>
      <c r="U75" s="361">
        <v>622169</v>
      </c>
      <c r="V75" s="361">
        <v>129980</v>
      </c>
      <c r="W75" s="361">
        <v>417505</v>
      </c>
      <c r="X75" s="361">
        <v>349392</v>
      </c>
      <c r="Y75" s="361">
        <v>68113</v>
      </c>
      <c r="Z75" s="361">
        <v>42442100</v>
      </c>
      <c r="AA75" s="361">
        <v>40003100</v>
      </c>
      <c r="AB75" s="361">
        <v>1326200</v>
      </c>
      <c r="AC75" s="361">
        <v>9227934</v>
      </c>
      <c r="AD75" s="361">
        <v>4899800</v>
      </c>
      <c r="AE75" s="361">
        <v>333952</v>
      </c>
      <c r="AF75" s="361">
        <v>4147139</v>
      </c>
      <c r="AG75" s="361">
        <v>2872161</v>
      </c>
      <c r="AH75" s="361">
        <v>5314820</v>
      </c>
      <c r="AI75" s="361">
        <v>1670325</v>
      </c>
      <c r="AJ75" s="361">
        <v>7789312</v>
      </c>
      <c r="AK75" s="361">
        <v>2060043</v>
      </c>
      <c r="AL75" s="361">
        <v>356146</v>
      </c>
      <c r="AM75" s="361">
        <v>2420674</v>
      </c>
      <c r="AN75" s="361">
        <v>49345</v>
      </c>
      <c r="AO75" s="361">
        <v>884368</v>
      </c>
      <c r="AP75" s="361">
        <v>457186</v>
      </c>
      <c r="AQ75" s="361">
        <v>0</v>
      </c>
      <c r="AR75" s="361">
        <v>194511</v>
      </c>
      <c r="AS75" s="361">
        <v>34185</v>
      </c>
      <c r="AT75" s="361">
        <v>212136</v>
      </c>
      <c r="AU75" s="361">
        <v>97623</v>
      </c>
      <c r="AV75" s="361">
        <v>472929</v>
      </c>
      <c r="AW75" s="361">
        <v>18392</v>
      </c>
      <c r="AX75" s="361">
        <v>0</v>
      </c>
      <c r="AY75" s="361">
        <v>11944420</v>
      </c>
      <c r="AZ75" s="361">
        <v>838398</v>
      </c>
      <c r="BA75" s="361">
        <v>40289</v>
      </c>
      <c r="BB75" s="361">
        <v>36689</v>
      </c>
      <c r="BC75" s="361">
        <v>718225</v>
      </c>
      <c r="BD75" s="361">
        <v>43195</v>
      </c>
      <c r="BE75" s="361">
        <v>0</v>
      </c>
      <c r="BF75" s="361">
        <v>0</v>
      </c>
      <c r="BG75" s="361">
        <v>35263</v>
      </c>
      <c r="BH75" s="361">
        <v>0</v>
      </c>
      <c r="BI75" s="361">
        <v>0</v>
      </c>
      <c r="BJ75" s="361">
        <v>35263</v>
      </c>
      <c r="BK75" s="361">
        <v>0</v>
      </c>
      <c r="BL75" s="361">
        <v>0</v>
      </c>
      <c r="BM75" s="361">
        <v>0</v>
      </c>
      <c r="BN75" s="361">
        <v>3688447</v>
      </c>
      <c r="BO75" s="361">
        <v>24975</v>
      </c>
      <c r="BP75" s="361">
        <v>106805</v>
      </c>
      <c r="BQ75" s="361">
        <v>3482293</v>
      </c>
      <c r="BR75" s="361">
        <v>74374</v>
      </c>
      <c r="BS75" s="361">
        <v>0</v>
      </c>
      <c r="BT75" s="361">
        <v>0</v>
      </c>
      <c r="BU75" s="361">
        <v>4096015</v>
      </c>
      <c r="BV75" s="361">
        <v>18849</v>
      </c>
      <c r="BW75" s="361">
        <v>67001</v>
      </c>
      <c r="BX75" s="361">
        <v>3989039</v>
      </c>
      <c r="BY75" s="361">
        <v>21126</v>
      </c>
      <c r="BZ75" s="361">
        <v>0</v>
      </c>
      <c r="CA75" s="361">
        <v>0</v>
      </c>
      <c r="CB75" s="361">
        <v>143408</v>
      </c>
      <c r="CC75" s="361">
        <v>95658</v>
      </c>
      <c r="CD75" s="361">
        <v>9817</v>
      </c>
      <c r="CE75" s="361">
        <v>37933</v>
      </c>
      <c r="CF75" s="361">
        <v>0</v>
      </c>
      <c r="CG75" s="361">
        <v>0</v>
      </c>
      <c r="CH75" s="361">
        <v>0</v>
      </c>
      <c r="CI75" s="361">
        <v>3142893</v>
      </c>
      <c r="CJ75" s="361">
        <v>434888</v>
      </c>
      <c r="CK75" s="361">
        <v>36362</v>
      </c>
      <c r="CL75" s="361">
        <v>1859472</v>
      </c>
      <c r="CM75" s="361">
        <v>27880</v>
      </c>
      <c r="CN75" s="361">
        <v>0</v>
      </c>
      <c r="CO75" s="361">
        <v>784289</v>
      </c>
      <c r="CP75" s="361">
        <v>3337351</v>
      </c>
      <c r="CQ75" s="361">
        <v>217975</v>
      </c>
      <c r="CR75" s="361">
        <v>674403</v>
      </c>
      <c r="CS75" s="361">
        <v>346322</v>
      </c>
      <c r="CT75" s="361">
        <v>1393500</v>
      </c>
      <c r="CU75" s="361">
        <v>327355</v>
      </c>
      <c r="CV75" s="361">
        <v>377796</v>
      </c>
      <c r="CW75" s="361">
        <v>451085</v>
      </c>
      <c r="CX75" s="361">
        <v>0</v>
      </c>
      <c r="CY75" s="361">
        <v>0</v>
      </c>
      <c r="CZ75" s="361">
        <v>0</v>
      </c>
      <c r="DA75" s="361">
        <v>95862</v>
      </c>
      <c r="DB75" s="361">
        <v>290990</v>
      </c>
      <c r="DC75" s="361">
        <v>22728</v>
      </c>
      <c r="DD75" s="361">
        <v>15911030</v>
      </c>
      <c r="DE75" s="361">
        <v>2727232</v>
      </c>
      <c r="DF75" s="361">
        <v>5504415</v>
      </c>
      <c r="DG75" s="361">
        <v>7221939</v>
      </c>
      <c r="DH75" s="361">
        <v>210119</v>
      </c>
      <c r="DI75" s="361">
        <v>247323</v>
      </c>
      <c r="DJ75" s="361">
        <v>0</v>
      </c>
      <c r="DK75" s="361">
        <v>28186830</v>
      </c>
      <c r="DL75" s="361">
        <v>17058920</v>
      </c>
      <c r="DM75" s="361">
        <v>9482754</v>
      </c>
      <c r="DN75" s="361">
        <v>1989991</v>
      </c>
      <c r="DO75" s="361">
        <v>1107266</v>
      </c>
      <c r="DP75" s="361">
        <v>1041285</v>
      </c>
      <c r="DQ75" s="361">
        <v>4025264</v>
      </c>
      <c r="DR75" s="361">
        <v>6854</v>
      </c>
      <c r="DS75" s="361">
        <v>244967</v>
      </c>
      <c r="DT75" s="361">
        <v>779604</v>
      </c>
      <c r="DU75" s="361">
        <v>287522</v>
      </c>
      <c r="DV75" s="361">
        <v>7453648</v>
      </c>
      <c r="DW75" s="361">
        <v>1980609</v>
      </c>
      <c r="DX75" s="361">
        <v>802977</v>
      </c>
      <c r="DY75" s="361">
        <v>577197</v>
      </c>
      <c r="DZ75" s="361">
        <v>3328183</v>
      </c>
      <c r="EA75" s="361">
        <v>0</v>
      </c>
      <c r="EB75" s="361">
        <v>50549</v>
      </c>
      <c r="EC75" s="361">
        <v>481041</v>
      </c>
      <c r="ED75" s="361">
        <v>233092</v>
      </c>
      <c r="EE75" s="361">
        <v>15874320</v>
      </c>
      <c r="EF75" s="361">
        <v>3794396</v>
      </c>
      <c r="EG75" s="361">
        <v>1840294</v>
      </c>
      <c r="EH75" s="361">
        <v>1347227</v>
      </c>
      <c r="EI75" s="361">
        <v>7004705</v>
      </c>
      <c r="EJ75" s="361">
        <v>6854</v>
      </c>
      <c r="EK75" s="361">
        <v>291689</v>
      </c>
      <c r="EL75" s="361">
        <v>1145253</v>
      </c>
      <c r="EM75" s="361">
        <v>443905</v>
      </c>
      <c r="EN75" s="361">
        <v>1013985</v>
      </c>
      <c r="EO75" s="361">
        <v>167065</v>
      </c>
      <c r="EP75" s="361">
        <v>66065</v>
      </c>
      <c r="EQ75" s="361">
        <v>271255</v>
      </c>
      <c r="ER75" s="361">
        <v>345658</v>
      </c>
      <c r="ES75" s="361">
        <v>0</v>
      </c>
      <c r="ET75" s="361">
        <v>3827</v>
      </c>
      <c r="EU75" s="361">
        <v>112022</v>
      </c>
      <c r="EV75" s="361">
        <v>48093</v>
      </c>
      <c r="EW75" s="361">
        <v>3143741</v>
      </c>
      <c r="EX75" s="361">
        <v>691028</v>
      </c>
      <c r="EY75" s="361">
        <v>303769</v>
      </c>
      <c r="EZ75" s="361">
        <v>320873</v>
      </c>
      <c r="FA75" s="361">
        <v>1447188</v>
      </c>
      <c r="FB75" s="361">
        <v>3427</v>
      </c>
      <c r="FC75" s="361">
        <v>77623</v>
      </c>
      <c r="FD75" s="361">
        <v>233745</v>
      </c>
      <c r="FE75" s="361">
        <v>66088</v>
      </c>
      <c r="FF75" s="361">
        <v>1532188</v>
      </c>
      <c r="FG75" s="361">
        <v>886539</v>
      </c>
      <c r="FH75" s="361">
        <v>92587</v>
      </c>
      <c r="FI75" s="361">
        <v>161445</v>
      </c>
      <c r="FJ75" s="361">
        <v>108337</v>
      </c>
      <c r="FK75" s="361">
        <v>3541</v>
      </c>
      <c r="FL75" s="361">
        <v>4227</v>
      </c>
      <c r="FM75" s="361">
        <v>141252</v>
      </c>
      <c r="FN75" s="361">
        <v>16221</v>
      </c>
      <c r="FO75" s="361">
        <v>241168</v>
      </c>
      <c r="FP75" s="361">
        <v>151254</v>
      </c>
      <c r="FQ75" s="361">
        <v>0</v>
      </c>
      <c r="FR75" s="361">
        <v>4795</v>
      </c>
      <c r="FS75" s="361">
        <v>72672</v>
      </c>
      <c r="FT75" s="361">
        <v>0</v>
      </c>
      <c r="FU75" s="361">
        <v>0</v>
      </c>
      <c r="FV75" s="361">
        <v>12447</v>
      </c>
      <c r="FW75" s="361">
        <v>0</v>
      </c>
      <c r="FX75" s="361">
        <v>3773877</v>
      </c>
      <c r="FY75" s="361">
        <v>681710</v>
      </c>
      <c r="FZ75" s="361">
        <v>608702</v>
      </c>
      <c r="GA75" s="361">
        <v>185990</v>
      </c>
      <c r="GB75" s="361">
        <v>2186928</v>
      </c>
      <c r="GC75" s="361">
        <v>0</v>
      </c>
      <c r="GD75" s="361">
        <v>16907</v>
      </c>
      <c r="GE75" s="361">
        <v>72221</v>
      </c>
      <c r="GF75" s="361">
        <v>21419</v>
      </c>
      <c r="GG75" s="361">
        <v>648640</v>
      </c>
      <c r="GH75" s="361">
        <v>0</v>
      </c>
      <c r="GI75" s="361">
        <v>9653</v>
      </c>
      <c r="GJ75" s="361">
        <v>0</v>
      </c>
      <c r="GK75" s="361">
        <v>329756</v>
      </c>
      <c r="GL75" s="361">
        <v>309231</v>
      </c>
      <c r="GM75" s="361">
        <v>0</v>
      </c>
      <c r="GN75" s="361">
        <v>0</v>
      </c>
      <c r="GO75" s="361">
        <v>0</v>
      </c>
      <c r="GP75" s="361">
        <v>49064</v>
      </c>
      <c r="GQ75" s="361">
        <v>5569</v>
      </c>
      <c r="GR75" s="361">
        <v>33985</v>
      </c>
      <c r="GS75" s="361">
        <v>9510</v>
      </c>
      <c r="GT75" s="361">
        <v>0</v>
      </c>
      <c r="GU75" s="361">
        <v>0</v>
      </c>
      <c r="GV75" s="361">
        <v>0</v>
      </c>
      <c r="GW75" s="361">
        <v>0</v>
      </c>
      <c r="GX75" s="361">
        <v>0</v>
      </c>
      <c r="GY75" s="361">
        <v>1739231</v>
      </c>
      <c r="GZ75" s="361">
        <v>438875</v>
      </c>
      <c r="HA75" s="361">
        <v>225785</v>
      </c>
      <c r="HB75" s="361">
        <v>28559</v>
      </c>
      <c r="HC75" s="361">
        <v>618639</v>
      </c>
      <c r="HD75" s="361">
        <v>64371</v>
      </c>
      <c r="HE75" s="361">
        <v>54147</v>
      </c>
      <c r="HF75" s="361">
        <v>260704</v>
      </c>
      <c r="HG75" s="361">
        <v>39468</v>
      </c>
      <c r="HH75" s="361">
        <v>12630360</v>
      </c>
    </row>
    <row r="76" spans="1:216" ht="15" x14ac:dyDescent="0.25">
      <c r="A76" s="355" t="s">
        <v>453</v>
      </c>
      <c r="B76" s="361">
        <v>294969200</v>
      </c>
      <c r="C76" s="361">
        <v>19596020</v>
      </c>
      <c r="D76" s="361">
        <v>13539790</v>
      </c>
      <c r="E76" s="361">
        <v>8720419</v>
      </c>
      <c r="F76" s="361">
        <v>2974031</v>
      </c>
      <c r="G76" s="361">
        <v>5720214</v>
      </c>
      <c r="H76" s="361">
        <v>3615168</v>
      </c>
      <c r="I76" s="361">
        <v>1218963</v>
      </c>
      <c r="J76" s="361">
        <v>2396205</v>
      </c>
      <c r="K76" s="361">
        <v>931724</v>
      </c>
      <c r="L76" s="361">
        <v>384353</v>
      </c>
      <c r="M76" s="361">
        <v>547371</v>
      </c>
      <c r="N76" s="361">
        <v>272481</v>
      </c>
      <c r="O76" s="361">
        <v>102167</v>
      </c>
      <c r="P76" s="361">
        <v>170315</v>
      </c>
      <c r="Q76" s="361">
        <v>1085280</v>
      </c>
      <c r="R76" s="361">
        <v>323799</v>
      </c>
      <c r="S76" s="361">
        <v>477355</v>
      </c>
      <c r="T76" s="361">
        <v>2892830</v>
      </c>
      <c r="U76" s="361">
        <v>1757224</v>
      </c>
      <c r="V76" s="361">
        <v>1114778</v>
      </c>
      <c r="W76" s="361">
        <v>1819787</v>
      </c>
      <c r="X76" s="361">
        <v>1539673</v>
      </c>
      <c r="Y76" s="361">
        <v>280114</v>
      </c>
      <c r="Z76" s="361">
        <v>130433600</v>
      </c>
      <c r="AA76" s="361">
        <v>117384700</v>
      </c>
      <c r="AB76" s="361">
        <v>2797954</v>
      </c>
      <c r="AC76" s="361">
        <v>31887210</v>
      </c>
      <c r="AD76" s="361">
        <v>17330110</v>
      </c>
      <c r="AE76" s="361">
        <v>818282</v>
      </c>
      <c r="AF76" s="361">
        <v>11613400</v>
      </c>
      <c r="AG76" s="361">
        <v>5669027</v>
      </c>
      <c r="AH76" s="361">
        <v>13894990</v>
      </c>
      <c r="AI76" s="361">
        <v>4282342</v>
      </c>
      <c r="AJ76" s="361">
        <v>24094270</v>
      </c>
      <c r="AK76" s="361">
        <v>4517437</v>
      </c>
      <c r="AL76" s="361">
        <v>479715</v>
      </c>
      <c r="AM76" s="361">
        <v>13001760</v>
      </c>
      <c r="AN76" s="361">
        <v>44247</v>
      </c>
      <c r="AO76" s="361">
        <v>3089424</v>
      </c>
      <c r="AP76" s="361">
        <v>4500040</v>
      </c>
      <c r="AQ76" s="361">
        <v>22790</v>
      </c>
      <c r="AR76" s="361">
        <v>2137991</v>
      </c>
      <c r="AS76" s="361">
        <v>263156</v>
      </c>
      <c r="AT76" s="361">
        <v>836568</v>
      </c>
      <c r="AU76" s="361">
        <v>326135</v>
      </c>
      <c r="AV76" s="361">
        <v>1583730</v>
      </c>
      <c r="AW76" s="361">
        <v>194284</v>
      </c>
      <c r="AX76" s="361">
        <v>3398</v>
      </c>
      <c r="AY76" s="361">
        <v>26776530</v>
      </c>
      <c r="AZ76" s="361">
        <v>4715813</v>
      </c>
      <c r="BA76" s="361">
        <v>284485</v>
      </c>
      <c r="BB76" s="361">
        <v>48330</v>
      </c>
      <c r="BC76" s="361">
        <v>4302184</v>
      </c>
      <c r="BD76" s="361">
        <v>80814</v>
      </c>
      <c r="BE76" s="361">
        <v>0</v>
      </c>
      <c r="BF76" s="361">
        <v>0</v>
      </c>
      <c r="BG76" s="361">
        <v>314346</v>
      </c>
      <c r="BH76" s="361">
        <v>112768</v>
      </c>
      <c r="BI76" s="361">
        <v>50185</v>
      </c>
      <c r="BJ76" s="361">
        <v>151393</v>
      </c>
      <c r="BK76" s="361">
        <v>0</v>
      </c>
      <c r="BL76" s="361">
        <v>0</v>
      </c>
      <c r="BM76" s="361">
        <v>0</v>
      </c>
      <c r="BN76" s="361">
        <v>8405355</v>
      </c>
      <c r="BO76" s="361">
        <v>42410</v>
      </c>
      <c r="BP76" s="361">
        <v>69732</v>
      </c>
      <c r="BQ76" s="361">
        <v>8293213</v>
      </c>
      <c r="BR76" s="361">
        <v>0</v>
      </c>
      <c r="BS76" s="361">
        <v>0</v>
      </c>
      <c r="BT76" s="361">
        <v>0</v>
      </c>
      <c r="BU76" s="361">
        <v>5211888</v>
      </c>
      <c r="BV76" s="361">
        <v>151873</v>
      </c>
      <c r="BW76" s="361">
        <v>35990</v>
      </c>
      <c r="BX76" s="361">
        <v>5011774</v>
      </c>
      <c r="BY76" s="361">
        <v>12252</v>
      </c>
      <c r="BZ76" s="361">
        <v>0</v>
      </c>
      <c r="CA76" s="361">
        <v>0</v>
      </c>
      <c r="CB76" s="361">
        <v>841911</v>
      </c>
      <c r="CC76" s="361">
        <v>482792</v>
      </c>
      <c r="CD76" s="361">
        <v>123459</v>
      </c>
      <c r="CE76" s="361">
        <v>235659</v>
      </c>
      <c r="CF76" s="361">
        <v>0</v>
      </c>
      <c r="CG76" s="361">
        <v>0</v>
      </c>
      <c r="CH76" s="361">
        <v>0</v>
      </c>
      <c r="CI76" s="361">
        <v>7287214</v>
      </c>
      <c r="CJ76" s="361">
        <v>1557836</v>
      </c>
      <c r="CK76" s="361">
        <v>185603</v>
      </c>
      <c r="CL76" s="361">
        <v>4610762</v>
      </c>
      <c r="CM76" s="361">
        <v>0</v>
      </c>
      <c r="CN76" s="361">
        <v>0</v>
      </c>
      <c r="CO76" s="361">
        <v>933014</v>
      </c>
      <c r="CP76" s="361">
        <v>5951999</v>
      </c>
      <c r="CQ76" s="361">
        <v>515021</v>
      </c>
      <c r="CR76" s="361">
        <v>1956726</v>
      </c>
      <c r="CS76" s="361">
        <v>454584</v>
      </c>
      <c r="CT76" s="361">
        <v>1890279</v>
      </c>
      <c r="CU76" s="361">
        <v>608611</v>
      </c>
      <c r="CV76" s="361">
        <v>526778</v>
      </c>
      <c r="CW76" s="361">
        <v>942272</v>
      </c>
      <c r="CX76" s="361">
        <v>0</v>
      </c>
      <c r="CY76" s="361">
        <v>0</v>
      </c>
      <c r="CZ76" s="361">
        <v>0</v>
      </c>
      <c r="DA76" s="361">
        <v>486689</v>
      </c>
      <c r="DB76" s="361">
        <v>383568</v>
      </c>
      <c r="DC76" s="361">
        <v>58307</v>
      </c>
      <c r="DD76" s="361">
        <v>39488090</v>
      </c>
      <c r="DE76" s="361">
        <v>7145505</v>
      </c>
      <c r="DF76" s="361">
        <v>11156140</v>
      </c>
      <c r="DG76" s="361">
        <v>18736180</v>
      </c>
      <c r="DH76" s="361">
        <v>1815559</v>
      </c>
      <c r="DI76" s="361">
        <v>252665</v>
      </c>
      <c r="DJ76" s="361">
        <v>382040</v>
      </c>
      <c r="DK76" s="361">
        <v>71780740</v>
      </c>
      <c r="DL76" s="361">
        <v>45427600</v>
      </c>
      <c r="DM76" s="361">
        <v>23601450</v>
      </c>
      <c r="DN76" s="361">
        <v>3928941</v>
      </c>
      <c r="DO76" s="361">
        <v>2375107</v>
      </c>
      <c r="DP76" s="361">
        <v>1775922</v>
      </c>
      <c r="DQ76" s="361">
        <v>12914260</v>
      </c>
      <c r="DR76" s="361">
        <v>0</v>
      </c>
      <c r="DS76" s="361">
        <v>328839</v>
      </c>
      <c r="DT76" s="361">
        <v>1526488</v>
      </c>
      <c r="DU76" s="361">
        <v>751899</v>
      </c>
      <c r="DV76" s="361">
        <v>21771640</v>
      </c>
      <c r="DW76" s="361">
        <v>4104968</v>
      </c>
      <c r="DX76" s="361">
        <v>2459948</v>
      </c>
      <c r="DY76" s="361">
        <v>1668465</v>
      </c>
      <c r="DZ76" s="361">
        <v>10487470</v>
      </c>
      <c r="EA76" s="361">
        <v>0</v>
      </c>
      <c r="EB76" s="361">
        <v>344776</v>
      </c>
      <c r="EC76" s="361">
        <v>1908325</v>
      </c>
      <c r="ED76" s="361">
        <v>797694</v>
      </c>
      <c r="EE76" s="361">
        <v>42060150</v>
      </c>
      <c r="EF76" s="361">
        <v>7515875</v>
      </c>
      <c r="EG76" s="361">
        <v>4618908</v>
      </c>
      <c r="EH76" s="361">
        <v>2996811</v>
      </c>
      <c r="EI76" s="361">
        <v>21498120</v>
      </c>
      <c r="EJ76" s="361">
        <v>0</v>
      </c>
      <c r="EK76" s="361">
        <v>604389</v>
      </c>
      <c r="EL76" s="361">
        <v>3341027</v>
      </c>
      <c r="EM76" s="361">
        <v>1485017</v>
      </c>
      <c r="EN76" s="361">
        <v>3113205</v>
      </c>
      <c r="EO76" s="361">
        <v>497072</v>
      </c>
      <c r="EP76" s="361">
        <v>191758</v>
      </c>
      <c r="EQ76" s="361">
        <v>439579</v>
      </c>
      <c r="ER76" s="361">
        <v>1784452</v>
      </c>
      <c r="ES76" s="361">
        <v>0</v>
      </c>
      <c r="ET76" s="361">
        <v>55404</v>
      </c>
      <c r="EU76" s="361">
        <v>83163</v>
      </c>
      <c r="EV76" s="361">
        <v>61777</v>
      </c>
      <c r="EW76" s="361">
        <v>9416426</v>
      </c>
      <c r="EX76" s="361">
        <v>2260836</v>
      </c>
      <c r="EY76" s="361">
        <v>614562</v>
      </c>
      <c r="EZ76" s="361">
        <v>891844</v>
      </c>
      <c r="FA76" s="361">
        <v>4595046</v>
      </c>
      <c r="FB76" s="361">
        <v>32671</v>
      </c>
      <c r="FC76" s="361">
        <v>129269</v>
      </c>
      <c r="FD76" s="361">
        <v>590080</v>
      </c>
      <c r="FE76" s="361">
        <v>302119</v>
      </c>
      <c r="FF76" s="361">
        <v>1989613</v>
      </c>
      <c r="FG76" s="361">
        <v>712786</v>
      </c>
      <c r="FH76" s="361">
        <v>98268</v>
      </c>
      <c r="FI76" s="361">
        <v>224564</v>
      </c>
      <c r="FJ76" s="361">
        <v>363198</v>
      </c>
      <c r="FK76" s="361">
        <v>20677</v>
      </c>
      <c r="FL76" s="361">
        <v>84666</v>
      </c>
      <c r="FM76" s="361">
        <v>22230</v>
      </c>
      <c r="FN76" s="361">
        <v>114709</v>
      </c>
      <c r="FO76" s="361">
        <v>2148474</v>
      </c>
      <c r="FP76" s="361">
        <v>1558915</v>
      </c>
      <c r="FQ76" s="361">
        <v>13774</v>
      </c>
      <c r="FR76" s="361">
        <v>6844</v>
      </c>
      <c r="FS76" s="361">
        <v>568940</v>
      </c>
      <c r="FT76" s="361">
        <v>0</v>
      </c>
      <c r="FU76" s="361">
        <v>0</v>
      </c>
      <c r="FV76" s="361">
        <v>0</v>
      </c>
      <c r="FW76" s="361">
        <v>0</v>
      </c>
      <c r="FX76" s="361">
        <v>6826402</v>
      </c>
      <c r="FY76" s="361">
        <v>1458242</v>
      </c>
      <c r="FZ76" s="361">
        <v>1133869</v>
      </c>
      <c r="GA76" s="361">
        <v>629019</v>
      </c>
      <c r="GB76" s="361">
        <v>3385715</v>
      </c>
      <c r="GC76" s="361">
        <v>0</v>
      </c>
      <c r="GD76" s="361">
        <v>63563</v>
      </c>
      <c r="GE76" s="361">
        <v>111762</v>
      </c>
      <c r="GF76" s="361">
        <v>44232</v>
      </c>
      <c r="GG76" s="361">
        <v>2673537</v>
      </c>
      <c r="GH76" s="361">
        <v>18934</v>
      </c>
      <c r="GI76" s="361">
        <v>0</v>
      </c>
      <c r="GJ76" s="361">
        <v>19454</v>
      </c>
      <c r="GK76" s="361">
        <v>1300454</v>
      </c>
      <c r="GL76" s="361">
        <v>1334695</v>
      </c>
      <c r="GM76" s="361">
        <v>0</v>
      </c>
      <c r="GN76" s="361">
        <v>0</v>
      </c>
      <c r="GO76" s="361">
        <v>0</v>
      </c>
      <c r="GP76" s="361">
        <v>534998</v>
      </c>
      <c r="GQ76" s="361">
        <v>17449</v>
      </c>
      <c r="GR76" s="361">
        <v>356648</v>
      </c>
      <c r="GS76" s="361">
        <v>160900</v>
      </c>
      <c r="GT76" s="361">
        <v>0</v>
      </c>
      <c r="GU76" s="361">
        <v>0</v>
      </c>
      <c r="GV76" s="361">
        <v>0</v>
      </c>
      <c r="GW76" s="361">
        <v>0</v>
      </c>
      <c r="GX76" s="361">
        <v>0</v>
      </c>
      <c r="GY76" s="361">
        <v>2763692</v>
      </c>
      <c r="GZ76" s="361">
        <v>943128</v>
      </c>
      <c r="HA76" s="361">
        <v>354252</v>
      </c>
      <c r="HB76" s="361">
        <v>48550</v>
      </c>
      <c r="HC76" s="361">
        <v>1078442</v>
      </c>
      <c r="HD76" s="361">
        <v>0</v>
      </c>
      <c r="HE76" s="361">
        <v>9424</v>
      </c>
      <c r="HF76" s="361">
        <v>72192</v>
      </c>
      <c r="HG76" s="361">
        <v>228972</v>
      </c>
      <c r="HH76" s="361">
        <v>26383440</v>
      </c>
    </row>
    <row r="77" spans="1:216" ht="15" x14ac:dyDescent="0.25">
      <c r="A77" s="355" t="s">
        <v>454</v>
      </c>
      <c r="B77" s="361">
        <v>428861900</v>
      </c>
      <c r="C77" s="361">
        <v>28947890</v>
      </c>
      <c r="D77" s="361">
        <v>23230070</v>
      </c>
      <c r="E77" s="361">
        <v>14473260</v>
      </c>
      <c r="F77" s="361">
        <v>4442163</v>
      </c>
      <c r="G77" s="361">
        <v>10019100</v>
      </c>
      <c r="H77" s="361">
        <v>7933040</v>
      </c>
      <c r="I77" s="361">
        <v>1647078</v>
      </c>
      <c r="J77" s="361">
        <v>6209877</v>
      </c>
      <c r="K77" s="361">
        <v>717386</v>
      </c>
      <c r="L77" s="361">
        <v>314989</v>
      </c>
      <c r="M77" s="361">
        <v>402397</v>
      </c>
      <c r="N77" s="361">
        <v>106386</v>
      </c>
      <c r="O77" s="361">
        <v>68869</v>
      </c>
      <c r="P77" s="361">
        <v>37517</v>
      </c>
      <c r="Q77" s="361">
        <v>1074558</v>
      </c>
      <c r="R77" s="361">
        <v>476672</v>
      </c>
      <c r="S77" s="361">
        <v>521169</v>
      </c>
      <c r="T77" s="361">
        <v>3481513</v>
      </c>
      <c r="U77" s="361">
        <v>2494187</v>
      </c>
      <c r="V77" s="361">
        <v>946546</v>
      </c>
      <c r="W77" s="361">
        <v>1096299</v>
      </c>
      <c r="X77" s="361">
        <v>902861</v>
      </c>
      <c r="Y77" s="361">
        <v>193438</v>
      </c>
      <c r="Z77" s="361">
        <v>229891500</v>
      </c>
      <c r="AA77" s="361">
        <v>191675100</v>
      </c>
      <c r="AB77" s="361">
        <v>3143450</v>
      </c>
      <c r="AC77" s="361">
        <v>50781050</v>
      </c>
      <c r="AD77" s="361">
        <v>25918650</v>
      </c>
      <c r="AE77" s="361">
        <v>371857</v>
      </c>
      <c r="AF77" s="361">
        <v>15673380</v>
      </c>
      <c r="AG77" s="361">
        <v>5241412</v>
      </c>
      <c r="AH77" s="361">
        <v>17248910</v>
      </c>
      <c r="AI77" s="361">
        <v>9267516</v>
      </c>
      <c r="AJ77" s="361">
        <v>53564820</v>
      </c>
      <c r="AK77" s="361">
        <v>9438327</v>
      </c>
      <c r="AL77" s="361">
        <v>980931</v>
      </c>
      <c r="AM77" s="361">
        <v>38107260</v>
      </c>
      <c r="AN77" s="361">
        <v>167712</v>
      </c>
      <c r="AO77" s="361">
        <v>9299101</v>
      </c>
      <c r="AP77" s="361">
        <v>11894820</v>
      </c>
      <c r="AQ77" s="361">
        <v>39316</v>
      </c>
      <c r="AR77" s="361">
        <v>5008746</v>
      </c>
      <c r="AS77" s="361">
        <v>815690</v>
      </c>
      <c r="AT77" s="361">
        <v>1743762</v>
      </c>
      <c r="AU77" s="361">
        <v>534972</v>
      </c>
      <c r="AV77" s="361">
        <v>5738755</v>
      </c>
      <c r="AW77" s="361">
        <v>2594893</v>
      </c>
      <c r="AX77" s="361">
        <v>269498</v>
      </c>
      <c r="AY77" s="361">
        <v>36383910</v>
      </c>
      <c r="AZ77" s="361">
        <v>8345660</v>
      </c>
      <c r="BA77" s="361">
        <v>1451732</v>
      </c>
      <c r="BB77" s="361">
        <v>78061</v>
      </c>
      <c r="BC77" s="361">
        <v>6815867</v>
      </c>
      <c r="BD77" s="361">
        <v>0</v>
      </c>
      <c r="BE77" s="361">
        <v>0</v>
      </c>
      <c r="BF77" s="361">
        <v>0</v>
      </c>
      <c r="BG77" s="361">
        <v>2636678</v>
      </c>
      <c r="BH77" s="361">
        <v>1106166</v>
      </c>
      <c r="BI77" s="361">
        <v>0</v>
      </c>
      <c r="BJ77" s="361">
        <v>1530512</v>
      </c>
      <c r="BK77" s="361">
        <v>0</v>
      </c>
      <c r="BL77" s="361">
        <v>0</v>
      </c>
      <c r="BM77" s="361">
        <v>0</v>
      </c>
      <c r="BN77" s="361">
        <v>6387527</v>
      </c>
      <c r="BO77" s="361">
        <v>58745</v>
      </c>
      <c r="BP77" s="361">
        <v>105322</v>
      </c>
      <c r="BQ77" s="361">
        <v>6160552</v>
      </c>
      <c r="BR77" s="361">
        <v>62908</v>
      </c>
      <c r="BS77" s="361">
        <v>0</v>
      </c>
      <c r="BT77" s="361">
        <v>0</v>
      </c>
      <c r="BU77" s="361">
        <v>4489572</v>
      </c>
      <c r="BV77" s="361">
        <v>105962</v>
      </c>
      <c r="BW77" s="361">
        <v>120325</v>
      </c>
      <c r="BX77" s="361">
        <v>4263286</v>
      </c>
      <c r="BY77" s="361">
        <v>0</v>
      </c>
      <c r="BZ77" s="361">
        <v>0</v>
      </c>
      <c r="CA77" s="361">
        <v>0</v>
      </c>
      <c r="CB77" s="361">
        <v>542930</v>
      </c>
      <c r="CC77" s="361">
        <v>144661</v>
      </c>
      <c r="CD77" s="361">
        <v>9324</v>
      </c>
      <c r="CE77" s="361">
        <v>388945</v>
      </c>
      <c r="CF77" s="361">
        <v>0</v>
      </c>
      <c r="CG77" s="361">
        <v>0</v>
      </c>
      <c r="CH77" s="361">
        <v>0</v>
      </c>
      <c r="CI77" s="361">
        <v>13981540</v>
      </c>
      <c r="CJ77" s="361">
        <v>2551679</v>
      </c>
      <c r="CK77" s="361">
        <v>177181</v>
      </c>
      <c r="CL77" s="361">
        <v>10600590</v>
      </c>
      <c r="CM77" s="361">
        <v>26803</v>
      </c>
      <c r="CN77" s="361">
        <v>0</v>
      </c>
      <c r="CO77" s="361">
        <v>625292</v>
      </c>
      <c r="CP77" s="361">
        <v>3965953</v>
      </c>
      <c r="CQ77" s="361">
        <v>276472</v>
      </c>
      <c r="CR77" s="361">
        <v>1525870</v>
      </c>
      <c r="CS77" s="361">
        <v>269071</v>
      </c>
      <c r="CT77" s="361">
        <v>851158</v>
      </c>
      <c r="CU77" s="361">
        <v>440590</v>
      </c>
      <c r="CV77" s="361">
        <v>602792</v>
      </c>
      <c r="CW77" s="361">
        <v>843007</v>
      </c>
      <c r="CX77" s="361">
        <v>0</v>
      </c>
      <c r="CY77" s="361">
        <v>0</v>
      </c>
      <c r="CZ77" s="361">
        <v>0</v>
      </c>
      <c r="DA77" s="361">
        <v>166117</v>
      </c>
      <c r="DB77" s="361">
        <v>513581</v>
      </c>
      <c r="DC77" s="361">
        <v>154598</v>
      </c>
      <c r="DD77" s="361">
        <v>64627810</v>
      </c>
      <c r="DE77" s="361">
        <v>12115210</v>
      </c>
      <c r="DF77" s="361">
        <v>19971920</v>
      </c>
      <c r="DG77" s="361">
        <v>31689100</v>
      </c>
      <c r="DH77" s="361">
        <v>393478</v>
      </c>
      <c r="DI77" s="361">
        <v>156045</v>
      </c>
      <c r="DJ77" s="361">
        <v>302057</v>
      </c>
      <c r="DK77" s="361">
        <v>64201810</v>
      </c>
      <c r="DL77" s="361">
        <v>34566980</v>
      </c>
      <c r="DM77" s="361">
        <v>19084200</v>
      </c>
      <c r="DN77" s="361">
        <v>5445326</v>
      </c>
      <c r="DO77" s="361">
        <v>1110170</v>
      </c>
      <c r="DP77" s="361">
        <v>1538692</v>
      </c>
      <c r="DQ77" s="361">
        <v>9318458</v>
      </c>
      <c r="DR77" s="361">
        <v>0</v>
      </c>
      <c r="DS77" s="361">
        <v>144103</v>
      </c>
      <c r="DT77" s="361">
        <v>941648</v>
      </c>
      <c r="DU77" s="361">
        <v>585809</v>
      </c>
      <c r="DV77" s="361">
        <v>15307150</v>
      </c>
      <c r="DW77" s="361">
        <v>2484707</v>
      </c>
      <c r="DX77" s="361">
        <v>1487407</v>
      </c>
      <c r="DY77" s="361">
        <v>929494</v>
      </c>
      <c r="DZ77" s="361">
        <v>9008678</v>
      </c>
      <c r="EA77" s="361">
        <v>0</v>
      </c>
      <c r="EB77" s="361">
        <v>98758</v>
      </c>
      <c r="EC77" s="361">
        <v>1051245</v>
      </c>
      <c r="ED77" s="361">
        <v>246855</v>
      </c>
      <c r="EE77" s="361">
        <v>30273800</v>
      </c>
      <c r="EF77" s="361">
        <v>7504688</v>
      </c>
      <c r="EG77" s="361">
        <v>2415136</v>
      </c>
      <c r="EH77" s="361">
        <v>2208466</v>
      </c>
      <c r="EI77" s="361">
        <v>15364810</v>
      </c>
      <c r="EJ77" s="361">
        <v>0</v>
      </c>
      <c r="EK77" s="361">
        <v>242861</v>
      </c>
      <c r="EL77" s="361">
        <v>1802866</v>
      </c>
      <c r="EM77" s="361">
        <v>734976</v>
      </c>
      <c r="EN77" s="361">
        <v>3979950</v>
      </c>
      <c r="EO77" s="361">
        <v>373253</v>
      </c>
      <c r="EP77" s="361">
        <v>158053</v>
      </c>
      <c r="EQ77" s="361">
        <v>248126</v>
      </c>
      <c r="ER77" s="361">
        <v>2935252</v>
      </c>
      <c r="ES77" s="361">
        <v>0</v>
      </c>
      <c r="ET77" s="361">
        <v>0</v>
      </c>
      <c r="EU77" s="361">
        <v>167580</v>
      </c>
      <c r="EV77" s="361">
        <v>97688</v>
      </c>
      <c r="EW77" s="361">
        <v>9022575</v>
      </c>
      <c r="EX77" s="361">
        <v>2868003</v>
      </c>
      <c r="EY77" s="361">
        <v>503491</v>
      </c>
      <c r="EZ77" s="361">
        <v>803373</v>
      </c>
      <c r="FA77" s="361">
        <v>4336419</v>
      </c>
      <c r="FB77" s="361">
        <v>0</v>
      </c>
      <c r="FC77" s="361">
        <v>10603</v>
      </c>
      <c r="FD77" s="361">
        <v>361282</v>
      </c>
      <c r="FE77" s="361">
        <v>139405</v>
      </c>
      <c r="FF77" s="361">
        <v>4077510</v>
      </c>
      <c r="FG77" s="361">
        <v>1053857</v>
      </c>
      <c r="FH77" s="361">
        <v>60827</v>
      </c>
      <c r="FI77" s="361">
        <v>326373</v>
      </c>
      <c r="FJ77" s="361">
        <v>1597427</v>
      </c>
      <c r="FK77" s="361">
        <v>19648</v>
      </c>
      <c r="FL77" s="361">
        <v>0</v>
      </c>
      <c r="FM77" s="361">
        <v>126568</v>
      </c>
      <c r="FN77" s="361">
        <v>15433</v>
      </c>
      <c r="FO77" s="361">
        <v>6497411</v>
      </c>
      <c r="FP77" s="361">
        <v>4969758</v>
      </c>
      <c r="FQ77" s="361">
        <v>86036</v>
      </c>
      <c r="FR77" s="361">
        <v>15357</v>
      </c>
      <c r="FS77" s="361">
        <v>1374863</v>
      </c>
      <c r="FT77" s="361">
        <v>0</v>
      </c>
      <c r="FU77" s="361">
        <v>28330</v>
      </c>
      <c r="FV77" s="361">
        <v>19948</v>
      </c>
      <c r="FW77" s="361">
        <v>3119</v>
      </c>
      <c r="FX77" s="361">
        <v>4776287</v>
      </c>
      <c r="FY77" s="361">
        <v>825912</v>
      </c>
      <c r="FZ77" s="361">
        <v>314799</v>
      </c>
      <c r="GA77" s="361">
        <v>727536</v>
      </c>
      <c r="GB77" s="361">
        <v>2695272</v>
      </c>
      <c r="GC77" s="361">
        <v>0</v>
      </c>
      <c r="GD77" s="361">
        <v>0</v>
      </c>
      <c r="GE77" s="361">
        <v>202830</v>
      </c>
      <c r="GF77" s="361">
        <v>9938</v>
      </c>
      <c r="GG77" s="361">
        <v>715901</v>
      </c>
      <c r="GH77" s="361">
        <v>40019</v>
      </c>
      <c r="GI77" s="361">
        <v>0</v>
      </c>
      <c r="GJ77" s="361">
        <v>9133</v>
      </c>
      <c r="GK77" s="361">
        <v>594573</v>
      </c>
      <c r="GL77" s="361">
        <v>72176</v>
      </c>
      <c r="GM77" s="361">
        <v>0</v>
      </c>
      <c r="GN77" s="361">
        <v>0</v>
      </c>
      <c r="GO77" s="361">
        <v>0</v>
      </c>
      <c r="GP77" s="361">
        <v>1656635</v>
      </c>
      <c r="GQ77" s="361">
        <v>8682</v>
      </c>
      <c r="GR77" s="361">
        <v>904860</v>
      </c>
      <c r="GS77" s="361">
        <v>743093</v>
      </c>
      <c r="GT77" s="361">
        <v>0</v>
      </c>
      <c r="GU77" s="361">
        <v>0</v>
      </c>
      <c r="GV77" s="361">
        <v>0</v>
      </c>
      <c r="GW77" s="361">
        <v>0</v>
      </c>
      <c r="GX77" s="361">
        <v>0</v>
      </c>
      <c r="GY77" s="361">
        <v>2888509</v>
      </c>
      <c r="GZ77" s="361">
        <v>920104</v>
      </c>
      <c r="HA77" s="361">
        <v>367669</v>
      </c>
      <c r="HB77" s="361">
        <v>128645</v>
      </c>
      <c r="HC77" s="361">
        <v>992606</v>
      </c>
      <c r="HD77" s="361">
        <v>28844</v>
      </c>
      <c r="HE77" s="361">
        <v>48261</v>
      </c>
      <c r="HF77" s="361">
        <v>325065</v>
      </c>
      <c r="HG77" s="361">
        <v>69831</v>
      </c>
      <c r="HH77" s="361">
        <v>25015860</v>
      </c>
    </row>
    <row r="78" spans="1:216" ht="15" x14ac:dyDescent="0.25">
      <c r="A78" s="355" t="s">
        <v>455</v>
      </c>
      <c r="B78" s="361">
        <v>534630200</v>
      </c>
      <c r="C78" s="361">
        <v>32571920</v>
      </c>
      <c r="D78" s="361">
        <v>26154070</v>
      </c>
      <c r="E78" s="361">
        <v>17052790</v>
      </c>
      <c r="F78" s="361">
        <v>4622432</v>
      </c>
      <c r="G78" s="361">
        <v>12392190</v>
      </c>
      <c r="H78" s="361">
        <v>8062564</v>
      </c>
      <c r="I78" s="361">
        <v>1547334</v>
      </c>
      <c r="J78" s="361">
        <v>6476104</v>
      </c>
      <c r="K78" s="361">
        <v>747104</v>
      </c>
      <c r="L78" s="361">
        <v>387575</v>
      </c>
      <c r="M78" s="361">
        <v>359528</v>
      </c>
      <c r="N78" s="361">
        <v>291613</v>
      </c>
      <c r="O78" s="361">
        <v>121575</v>
      </c>
      <c r="P78" s="361">
        <v>170039</v>
      </c>
      <c r="Q78" s="361">
        <v>1256830</v>
      </c>
      <c r="R78" s="361">
        <v>453177</v>
      </c>
      <c r="S78" s="361">
        <v>443022</v>
      </c>
      <c r="T78" s="361">
        <v>3192326</v>
      </c>
      <c r="U78" s="361">
        <v>2416010</v>
      </c>
      <c r="V78" s="361">
        <v>735536</v>
      </c>
      <c r="W78" s="361">
        <v>1719665</v>
      </c>
      <c r="X78" s="361">
        <v>1408184</v>
      </c>
      <c r="Y78" s="361">
        <v>311481</v>
      </c>
      <c r="Z78" s="361">
        <v>273474100</v>
      </c>
      <c r="AA78" s="361">
        <v>242123200</v>
      </c>
      <c r="AB78" s="361">
        <v>5299783</v>
      </c>
      <c r="AC78" s="361">
        <v>69900550</v>
      </c>
      <c r="AD78" s="361">
        <v>32656540</v>
      </c>
      <c r="AE78" s="361">
        <v>1098066</v>
      </c>
      <c r="AF78" s="361">
        <v>19399080</v>
      </c>
      <c r="AG78" s="361">
        <v>10415100</v>
      </c>
      <c r="AH78" s="361">
        <v>25472240</v>
      </c>
      <c r="AI78" s="361">
        <v>8387553</v>
      </c>
      <c r="AJ78" s="361">
        <v>56265340</v>
      </c>
      <c r="AK78" s="361">
        <v>11988060</v>
      </c>
      <c r="AL78" s="361">
        <v>1190885</v>
      </c>
      <c r="AM78" s="361">
        <v>31188100</v>
      </c>
      <c r="AN78" s="361">
        <v>199547</v>
      </c>
      <c r="AO78" s="361">
        <v>8598262</v>
      </c>
      <c r="AP78" s="361">
        <v>9888841</v>
      </c>
      <c r="AQ78" s="361">
        <v>62106</v>
      </c>
      <c r="AR78" s="361">
        <v>4744825</v>
      </c>
      <c r="AS78" s="361">
        <v>660020</v>
      </c>
      <c r="AT78" s="361">
        <v>885481</v>
      </c>
      <c r="AU78" s="361">
        <v>517283</v>
      </c>
      <c r="AV78" s="361">
        <v>4832770</v>
      </c>
      <c r="AW78" s="361">
        <v>756261</v>
      </c>
      <c r="AX78" s="361">
        <v>42701</v>
      </c>
      <c r="AY78" s="361">
        <v>53721960</v>
      </c>
      <c r="AZ78" s="361">
        <v>10780830</v>
      </c>
      <c r="BA78" s="361">
        <v>1740850</v>
      </c>
      <c r="BB78" s="361">
        <v>133219</v>
      </c>
      <c r="BC78" s="361">
        <v>8852807</v>
      </c>
      <c r="BD78" s="361">
        <v>53955</v>
      </c>
      <c r="BE78" s="361">
        <v>0</v>
      </c>
      <c r="BF78" s="361">
        <v>0</v>
      </c>
      <c r="BG78" s="361">
        <v>2709332</v>
      </c>
      <c r="BH78" s="361">
        <v>1218934</v>
      </c>
      <c r="BI78" s="361">
        <v>50185</v>
      </c>
      <c r="BJ78" s="361">
        <v>1440214</v>
      </c>
      <c r="BK78" s="361">
        <v>0</v>
      </c>
      <c r="BL78" s="361">
        <v>0</v>
      </c>
      <c r="BM78" s="361">
        <v>0</v>
      </c>
      <c r="BN78" s="361">
        <v>13683670</v>
      </c>
      <c r="BO78" s="361">
        <v>126130</v>
      </c>
      <c r="BP78" s="361">
        <v>210218</v>
      </c>
      <c r="BQ78" s="361">
        <v>13279070</v>
      </c>
      <c r="BR78" s="361">
        <v>68248</v>
      </c>
      <c r="BS78" s="361">
        <v>0</v>
      </c>
      <c r="BT78" s="361">
        <v>0</v>
      </c>
      <c r="BU78" s="361">
        <v>11650880</v>
      </c>
      <c r="BV78" s="361">
        <v>186163</v>
      </c>
      <c r="BW78" s="361">
        <v>244563</v>
      </c>
      <c r="BX78" s="361">
        <v>11147200</v>
      </c>
      <c r="BY78" s="361">
        <v>72960</v>
      </c>
      <c r="BZ78" s="361">
        <v>0</v>
      </c>
      <c r="CA78" s="361">
        <v>0</v>
      </c>
      <c r="CB78" s="361">
        <v>1321110</v>
      </c>
      <c r="CC78" s="361">
        <v>673862</v>
      </c>
      <c r="CD78" s="361">
        <v>62886</v>
      </c>
      <c r="CE78" s="361">
        <v>584362</v>
      </c>
      <c r="CF78" s="361">
        <v>0</v>
      </c>
      <c r="CG78" s="361">
        <v>0</v>
      </c>
      <c r="CH78" s="361">
        <v>0</v>
      </c>
      <c r="CI78" s="361">
        <v>13576140</v>
      </c>
      <c r="CJ78" s="361">
        <v>3190934</v>
      </c>
      <c r="CK78" s="361">
        <v>184647</v>
      </c>
      <c r="CL78" s="361">
        <v>9202543</v>
      </c>
      <c r="CM78" s="361">
        <v>44766</v>
      </c>
      <c r="CN78" s="361">
        <v>0</v>
      </c>
      <c r="CO78" s="361">
        <v>953250</v>
      </c>
      <c r="CP78" s="361">
        <v>6984861</v>
      </c>
      <c r="CQ78" s="361">
        <v>487545</v>
      </c>
      <c r="CR78" s="361">
        <v>2819878</v>
      </c>
      <c r="CS78" s="361">
        <v>586287</v>
      </c>
      <c r="CT78" s="361">
        <v>1956131</v>
      </c>
      <c r="CU78" s="361">
        <v>431118</v>
      </c>
      <c r="CV78" s="361">
        <v>703902</v>
      </c>
      <c r="CW78" s="361">
        <v>1376079</v>
      </c>
      <c r="CX78" s="361">
        <v>0</v>
      </c>
      <c r="CY78" s="361">
        <v>0</v>
      </c>
      <c r="CZ78" s="361">
        <v>0</v>
      </c>
      <c r="DA78" s="361">
        <v>531002</v>
      </c>
      <c r="DB78" s="361">
        <v>780629</v>
      </c>
      <c r="DC78" s="361">
        <v>16421</v>
      </c>
      <c r="DD78" s="361">
        <v>68604200</v>
      </c>
      <c r="DE78" s="361">
        <v>11150040</v>
      </c>
      <c r="DF78" s="361">
        <v>22790130</v>
      </c>
      <c r="DG78" s="361">
        <v>33362960</v>
      </c>
      <c r="DH78" s="361">
        <v>1031616</v>
      </c>
      <c r="DI78" s="361">
        <v>254715</v>
      </c>
      <c r="DJ78" s="361">
        <v>14736</v>
      </c>
      <c r="DK78" s="361">
        <v>97897070</v>
      </c>
      <c r="DL78" s="361">
        <v>53443700</v>
      </c>
      <c r="DM78" s="361">
        <v>33225960</v>
      </c>
      <c r="DN78" s="361">
        <v>6558593</v>
      </c>
      <c r="DO78" s="361">
        <v>2498915</v>
      </c>
      <c r="DP78" s="361">
        <v>1838253</v>
      </c>
      <c r="DQ78" s="361">
        <v>19373350</v>
      </c>
      <c r="DR78" s="361">
        <v>0</v>
      </c>
      <c r="DS78" s="361">
        <v>403019</v>
      </c>
      <c r="DT78" s="361">
        <v>1809255</v>
      </c>
      <c r="DU78" s="361">
        <v>744574</v>
      </c>
      <c r="DV78" s="361">
        <v>20066880</v>
      </c>
      <c r="DW78" s="361">
        <v>3379215</v>
      </c>
      <c r="DX78" s="361">
        <v>2373828</v>
      </c>
      <c r="DY78" s="361">
        <v>1439188</v>
      </c>
      <c r="DZ78" s="361">
        <v>10289190</v>
      </c>
      <c r="EA78" s="361">
        <v>0</v>
      </c>
      <c r="EB78" s="361">
        <v>207067</v>
      </c>
      <c r="EC78" s="361">
        <v>1669709</v>
      </c>
      <c r="ED78" s="361">
        <v>708692</v>
      </c>
      <c r="EE78" s="361">
        <v>50019760</v>
      </c>
      <c r="EF78" s="361">
        <v>9412042</v>
      </c>
      <c r="EG78" s="361">
        <v>4582910</v>
      </c>
      <c r="EH78" s="361">
        <v>2827242</v>
      </c>
      <c r="EI78" s="361">
        <v>27990160</v>
      </c>
      <c r="EJ78" s="361">
        <v>0</v>
      </c>
      <c r="EK78" s="361">
        <v>530729</v>
      </c>
      <c r="EL78" s="361">
        <v>3368097</v>
      </c>
      <c r="EM78" s="361">
        <v>1308587</v>
      </c>
      <c r="EN78" s="361">
        <v>3078389</v>
      </c>
      <c r="EO78" s="361">
        <v>488069</v>
      </c>
      <c r="EP78" s="361">
        <v>267557</v>
      </c>
      <c r="EQ78" s="361">
        <v>442203</v>
      </c>
      <c r="ER78" s="361">
        <v>1604889</v>
      </c>
      <c r="ES78" s="361">
        <v>0</v>
      </c>
      <c r="ET78" s="361">
        <v>65534</v>
      </c>
      <c r="EU78" s="361">
        <v>96874</v>
      </c>
      <c r="EV78" s="361">
        <v>113264</v>
      </c>
      <c r="EW78" s="361">
        <v>15311640</v>
      </c>
      <c r="EX78" s="361">
        <v>3298339</v>
      </c>
      <c r="EY78" s="361">
        <v>1122922</v>
      </c>
      <c r="EZ78" s="361">
        <v>1083887</v>
      </c>
      <c r="FA78" s="361">
        <v>8790243</v>
      </c>
      <c r="FB78" s="361">
        <v>12737</v>
      </c>
      <c r="FC78" s="361">
        <v>110441</v>
      </c>
      <c r="FD78" s="361">
        <v>640190</v>
      </c>
      <c r="FE78" s="361">
        <v>252882</v>
      </c>
      <c r="FF78" s="361">
        <v>5271449</v>
      </c>
      <c r="FG78" s="361">
        <v>1024330</v>
      </c>
      <c r="FH78" s="361">
        <v>182474</v>
      </c>
      <c r="FI78" s="361">
        <v>189393</v>
      </c>
      <c r="FJ78" s="361">
        <v>1478283</v>
      </c>
      <c r="FK78" s="361">
        <v>8111</v>
      </c>
      <c r="FL78" s="361">
        <v>77983</v>
      </c>
      <c r="FM78" s="361">
        <v>74322</v>
      </c>
      <c r="FN78" s="361">
        <v>81925</v>
      </c>
      <c r="FO78" s="361">
        <v>3296429</v>
      </c>
      <c r="FP78" s="361">
        <v>2425596</v>
      </c>
      <c r="FQ78" s="361">
        <v>4750</v>
      </c>
      <c r="FR78" s="361">
        <v>4795</v>
      </c>
      <c r="FS78" s="361">
        <v>858169</v>
      </c>
      <c r="FT78" s="361">
        <v>0</v>
      </c>
      <c r="FU78" s="361">
        <v>0</v>
      </c>
      <c r="FV78" s="361">
        <v>0</v>
      </c>
      <c r="FW78" s="361">
        <v>3119</v>
      </c>
      <c r="FX78" s="361">
        <v>11160940</v>
      </c>
      <c r="FY78" s="361">
        <v>1204905</v>
      </c>
      <c r="FZ78" s="361">
        <v>1785519</v>
      </c>
      <c r="GA78" s="361">
        <v>1334076</v>
      </c>
      <c r="GB78" s="361">
        <v>6534365</v>
      </c>
      <c r="GC78" s="361">
        <v>0</v>
      </c>
      <c r="GD78" s="361">
        <v>29701</v>
      </c>
      <c r="GE78" s="361">
        <v>222492</v>
      </c>
      <c r="GF78" s="361">
        <v>49881</v>
      </c>
      <c r="GG78" s="361">
        <v>4097161</v>
      </c>
      <c r="GH78" s="361">
        <v>34261</v>
      </c>
      <c r="GI78" s="361">
        <v>30889</v>
      </c>
      <c r="GJ78" s="361">
        <v>27696</v>
      </c>
      <c r="GK78" s="361">
        <v>1840086</v>
      </c>
      <c r="GL78" s="361">
        <v>2164228</v>
      </c>
      <c r="GM78" s="361">
        <v>0</v>
      </c>
      <c r="GN78" s="361">
        <v>0</v>
      </c>
      <c r="GO78" s="361">
        <v>0</v>
      </c>
      <c r="GP78" s="361">
        <v>1221036</v>
      </c>
      <c r="GQ78" s="361">
        <v>24149</v>
      </c>
      <c r="GR78" s="361">
        <v>805754</v>
      </c>
      <c r="GS78" s="361">
        <v>377341</v>
      </c>
      <c r="GT78" s="361">
        <v>0</v>
      </c>
      <c r="GU78" s="361">
        <v>0</v>
      </c>
      <c r="GV78" s="361">
        <v>0</v>
      </c>
      <c r="GW78" s="361">
        <v>13791</v>
      </c>
      <c r="GX78" s="361">
        <v>0</v>
      </c>
      <c r="GY78" s="361">
        <v>4094721</v>
      </c>
      <c r="GZ78" s="361">
        <v>1283180</v>
      </c>
      <c r="HA78" s="361">
        <v>338600</v>
      </c>
      <c r="HB78" s="361">
        <v>58051</v>
      </c>
      <c r="HC78" s="361">
        <v>1925276</v>
      </c>
      <c r="HD78" s="361">
        <v>73503</v>
      </c>
      <c r="HE78" s="361">
        <v>6226</v>
      </c>
      <c r="HF78" s="361">
        <v>162521</v>
      </c>
      <c r="HG78" s="361">
        <v>231428</v>
      </c>
      <c r="HH78" s="361">
        <v>42262210</v>
      </c>
    </row>
    <row r="79" spans="1:216" ht="15" x14ac:dyDescent="0.25">
      <c r="A79" s="355" t="s">
        <v>456</v>
      </c>
      <c r="B79" s="361">
        <v>368948300</v>
      </c>
      <c r="C79" s="361">
        <v>23207220</v>
      </c>
      <c r="D79" s="361">
        <v>14701360</v>
      </c>
      <c r="E79" s="361">
        <v>7658169</v>
      </c>
      <c r="F79" s="361">
        <v>3517147</v>
      </c>
      <c r="G79" s="361">
        <v>4137453</v>
      </c>
      <c r="H79" s="361">
        <v>5577051</v>
      </c>
      <c r="I79" s="361">
        <v>2043452</v>
      </c>
      <c r="J79" s="361">
        <v>3493165</v>
      </c>
      <c r="K79" s="361">
        <v>1165092</v>
      </c>
      <c r="L79" s="361">
        <v>478940</v>
      </c>
      <c r="M79" s="361">
        <v>686152</v>
      </c>
      <c r="N79" s="361">
        <v>301045</v>
      </c>
      <c r="O79" s="361">
        <v>105237</v>
      </c>
      <c r="P79" s="361">
        <v>195808</v>
      </c>
      <c r="Q79" s="361">
        <v>2249263</v>
      </c>
      <c r="R79" s="361">
        <v>516409</v>
      </c>
      <c r="S79" s="361">
        <v>1288142</v>
      </c>
      <c r="T79" s="361">
        <v>4079193</v>
      </c>
      <c r="U79" s="361">
        <v>2522352</v>
      </c>
      <c r="V79" s="361">
        <v>1494796</v>
      </c>
      <c r="W79" s="361">
        <v>1690202</v>
      </c>
      <c r="X79" s="361">
        <v>1440884</v>
      </c>
      <c r="Y79" s="361">
        <v>249318</v>
      </c>
      <c r="Z79" s="361">
        <v>143050100</v>
      </c>
      <c r="AA79" s="361">
        <v>119757400</v>
      </c>
      <c r="AB79" s="361">
        <v>2590936</v>
      </c>
      <c r="AC79" s="361">
        <v>25977000</v>
      </c>
      <c r="AD79" s="361">
        <v>17295880</v>
      </c>
      <c r="AE79" s="361">
        <v>493177</v>
      </c>
      <c r="AF79" s="361">
        <v>13128150</v>
      </c>
      <c r="AG79" s="361">
        <v>4452340</v>
      </c>
      <c r="AH79" s="361">
        <v>12265720</v>
      </c>
      <c r="AI79" s="361">
        <v>7206109</v>
      </c>
      <c r="AJ79" s="361">
        <v>31288820</v>
      </c>
      <c r="AK79" s="361">
        <v>4403089</v>
      </c>
      <c r="AL79" s="361">
        <v>656159</v>
      </c>
      <c r="AM79" s="361">
        <v>23226930</v>
      </c>
      <c r="AN79" s="361">
        <v>91913</v>
      </c>
      <c r="AO79" s="361">
        <v>4842623</v>
      </c>
      <c r="AP79" s="361">
        <v>7361771</v>
      </c>
      <c r="AQ79" s="361">
        <v>0</v>
      </c>
      <c r="AR79" s="361">
        <v>2825927</v>
      </c>
      <c r="AS79" s="361">
        <v>460874</v>
      </c>
      <c r="AT79" s="361">
        <v>1952297</v>
      </c>
      <c r="AU79" s="361">
        <v>441447</v>
      </c>
      <c r="AV79" s="361">
        <v>2968575</v>
      </c>
      <c r="AW79" s="361">
        <v>2051308</v>
      </c>
      <c r="AX79" s="361">
        <v>230195</v>
      </c>
      <c r="AY79" s="361">
        <v>28161600</v>
      </c>
      <c r="AZ79" s="361">
        <v>3534566</v>
      </c>
      <c r="BA79" s="361">
        <v>80107</v>
      </c>
      <c r="BB79" s="361">
        <v>92791</v>
      </c>
      <c r="BC79" s="361">
        <v>3258472</v>
      </c>
      <c r="BD79" s="361">
        <v>103197</v>
      </c>
      <c r="BE79" s="361">
        <v>0</v>
      </c>
      <c r="BF79" s="361">
        <v>0</v>
      </c>
      <c r="BG79" s="361">
        <v>283630</v>
      </c>
      <c r="BH79" s="361">
        <v>0</v>
      </c>
      <c r="BI79" s="361">
        <v>0</v>
      </c>
      <c r="BJ79" s="361">
        <v>276955</v>
      </c>
      <c r="BK79" s="361">
        <v>6676</v>
      </c>
      <c r="BL79" s="361">
        <v>0</v>
      </c>
      <c r="BM79" s="361">
        <v>0</v>
      </c>
      <c r="BN79" s="361">
        <v>6860529</v>
      </c>
      <c r="BO79" s="361">
        <v>0</v>
      </c>
      <c r="BP79" s="361">
        <v>222675</v>
      </c>
      <c r="BQ79" s="361">
        <v>6556883</v>
      </c>
      <c r="BR79" s="361">
        <v>80971</v>
      </c>
      <c r="BS79" s="361">
        <v>0</v>
      </c>
      <c r="BT79" s="361">
        <v>0</v>
      </c>
      <c r="BU79" s="361">
        <v>4203218</v>
      </c>
      <c r="BV79" s="361">
        <v>212597</v>
      </c>
      <c r="BW79" s="361">
        <v>101148</v>
      </c>
      <c r="BX79" s="361">
        <v>3859315</v>
      </c>
      <c r="BY79" s="361">
        <v>30158</v>
      </c>
      <c r="BZ79" s="361">
        <v>0</v>
      </c>
      <c r="CA79" s="361">
        <v>0</v>
      </c>
      <c r="CB79" s="361">
        <v>338530</v>
      </c>
      <c r="CC79" s="361">
        <v>126057</v>
      </c>
      <c r="CD79" s="361">
        <v>79715</v>
      </c>
      <c r="CE79" s="361">
        <v>132759</v>
      </c>
      <c r="CF79" s="361">
        <v>0</v>
      </c>
      <c r="CG79" s="361">
        <v>0</v>
      </c>
      <c r="CH79" s="361">
        <v>0</v>
      </c>
      <c r="CI79" s="361">
        <v>12941130</v>
      </c>
      <c r="CJ79" s="361">
        <v>2127824</v>
      </c>
      <c r="CK79" s="361">
        <v>301596</v>
      </c>
      <c r="CL79" s="361">
        <v>8717509</v>
      </c>
      <c r="CM79" s="361">
        <v>67642</v>
      </c>
      <c r="CN79" s="361">
        <v>0</v>
      </c>
      <c r="CO79" s="361">
        <v>1726558</v>
      </c>
      <c r="CP79" s="361">
        <v>7448346</v>
      </c>
      <c r="CQ79" s="361">
        <v>643845</v>
      </c>
      <c r="CR79" s="361">
        <v>1704172</v>
      </c>
      <c r="CS79" s="361">
        <v>565796</v>
      </c>
      <c r="CT79" s="361">
        <v>2488906</v>
      </c>
      <c r="CU79" s="361">
        <v>1154856</v>
      </c>
      <c r="CV79" s="361">
        <v>890771</v>
      </c>
      <c r="CW79" s="361">
        <v>1140470</v>
      </c>
      <c r="CX79" s="361">
        <v>0</v>
      </c>
      <c r="CY79" s="361">
        <v>0</v>
      </c>
      <c r="CZ79" s="361">
        <v>0</v>
      </c>
      <c r="DA79" s="361">
        <v>300652</v>
      </c>
      <c r="DB79" s="361">
        <v>560204</v>
      </c>
      <c r="DC79" s="361">
        <v>235633</v>
      </c>
      <c r="DD79" s="361">
        <v>66897440</v>
      </c>
      <c r="DE79" s="361">
        <v>15800380</v>
      </c>
      <c r="DF79" s="361">
        <v>20172650</v>
      </c>
      <c r="DG79" s="361">
        <v>28341380</v>
      </c>
      <c r="DH79" s="361">
        <v>1457085</v>
      </c>
      <c r="DI79" s="361">
        <v>450787</v>
      </c>
      <c r="DJ79" s="361">
        <v>675148</v>
      </c>
      <c r="DK79" s="361">
        <v>99043160</v>
      </c>
      <c r="DL79" s="361">
        <v>57848340</v>
      </c>
      <c r="DM79" s="361">
        <v>29933100</v>
      </c>
      <c r="DN79" s="361">
        <v>6451574</v>
      </c>
      <c r="DO79" s="361">
        <v>2958716</v>
      </c>
      <c r="DP79" s="361">
        <v>3283662</v>
      </c>
      <c r="DQ79" s="361">
        <v>12841750</v>
      </c>
      <c r="DR79" s="361">
        <v>6854</v>
      </c>
      <c r="DS79" s="361">
        <v>599473</v>
      </c>
      <c r="DT79" s="361">
        <v>2693059</v>
      </c>
      <c r="DU79" s="361">
        <v>1098012</v>
      </c>
      <c r="DV79" s="361">
        <v>27652880</v>
      </c>
      <c r="DW79" s="361">
        <v>5919421</v>
      </c>
      <c r="DX79" s="361">
        <v>2691285</v>
      </c>
      <c r="DY79" s="361">
        <v>1893168</v>
      </c>
      <c r="DZ79" s="361">
        <v>14024290</v>
      </c>
      <c r="EA79" s="361">
        <v>0</v>
      </c>
      <c r="EB79" s="361">
        <v>362856</v>
      </c>
      <c r="EC79" s="361">
        <v>2165167</v>
      </c>
      <c r="ED79" s="361">
        <v>596688</v>
      </c>
      <c r="EE79" s="361">
        <v>51341010</v>
      </c>
      <c r="EF79" s="361">
        <v>11621080</v>
      </c>
      <c r="EG79" s="361">
        <v>5285133</v>
      </c>
      <c r="EH79" s="361">
        <v>4600388</v>
      </c>
      <c r="EI79" s="361">
        <v>22804690</v>
      </c>
      <c r="EJ79" s="361">
        <v>6854</v>
      </c>
      <c r="EK79" s="361">
        <v>923987</v>
      </c>
      <c r="EL79" s="361">
        <v>4526419</v>
      </c>
      <c r="EM79" s="361">
        <v>1572456</v>
      </c>
      <c r="EN79" s="361">
        <v>5961554</v>
      </c>
      <c r="EO79" s="361">
        <v>666693</v>
      </c>
      <c r="EP79" s="361">
        <v>312205</v>
      </c>
      <c r="EQ79" s="361">
        <v>570100</v>
      </c>
      <c r="ER79" s="361">
        <v>3942609</v>
      </c>
      <c r="ES79" s="361">
        <v>0</v>
      </c>
      <c r="ET79" s="361">
        <v>38343</v>
      </c>
      <c r="EU79" s="361">
        <v>309360</v>
      </c>
      <c r="EV79" s="361">
        <v>122245</v>
      </c>
      <c r="EW79" s="361">
        <v>11944730</v>
      </c>
      <c r="EX79" s="361">
        <v>3514304</v>
      </c>
      <c r="EY79" s="361">
        <v>806414</v>
      </c>
      <c r="EZ79" s="361">
        <v>1423281</v>
      </c>
      <c r="FA79" s="361">
        <v>4659292</v>
      </c>
      <c r="FB79" s="361">
        <v>32614</v>
      </c>
      <c r="FC79" s="361">
        <v>235312</v>
      </c>
      <c r="FD79" s="361">
        <v>893491</v>
      </c>
      <c r="FE79" s="361">
        <v>350627</v>
      </c>
      <c r="FF79" s="361">
        <v>5637379</v>
      </c>
      <c r="FG79" s="361">
        <v>1987528</v>
      </c>
      <c r="FH79" s="361">
        <v>226143</v>
      </c>
      <c r="FI79" s="361">
        <v>562511</v>
      </c>
      <c r="FJ79" s="361">
        <v>1051152</v>
      </c>
      <c r="FK79" s="361">
        <v>37640</v>
      </c>
      <c r="FL79" s="361">
        <v>10909</v>
      </c>
      <c r="FM79" s="361">
        <v>280202</v>
      </c>
      <c r="FN79" s="361">
        <v>67636</v>
      </c>
      <c r="FO79" s="361">
        <v>5693075</v>
      </c>
      <c r="FP79" s="361">
        <v>4296783</v>
      </c>
      <c r="FQ79" s="361">
        <v>95061</v>
      </c>
      <c r="FR79" s="361">
        <v>22201</v>
      </c>
      <c r="FS79" s="361">
        <v>1218304</v>
      </c>
      <c r="FT79" s="361">
        <v>0</v>
      </c>
      <c r="FU79" s="361">
        <v>28330</v>
      </c>
      <c r="FV79" s="361">
        <v>32395</v>
      </c>
      <c r="FW79" s="361">
        <v>0</v>
      </c>
      <c r="FX79" s="361">
        <v>8618191</v>
      </c>
      <c r="FY79" s="361">
        <v>2432293</v>
      </c>
      <c r="FZ79" s="361">
        <v>988221</v>
      </c>
      <c r="GA79" s="361">
        <v>571105</v>
      </c>
      <c r="GB79" s="361">
        <v>4229355</v>
      </c>
      <c r="GC79" s="361">
        <v>0</v>
      </c>
      <c r="GD79" s="361">
        <v>57452</v>
      </c>
      <c r="GE79" s="361">
        <v>284071</v>
      </c>
      <c r="GF79" s="361">
        <v>55695</v>
      </c>
      <c r="GG79" s="361">
        <v>1693731</v>
      </c>
      <c r="GH79" s="361">
        <v>42320</v>
      </c>
      <c r="GI79" s="361">
        <v>13811</v>
      </c>
      <c r="GJ79" s="361">
        <v>42937</v>
      </c>
      <c r="GK79" s="361">
        <v>840527</v>
      </c>
      <c r="GL79" s="361">
        <v>754136</v>
      </c>
      <c r="GM79" s="361">
        <v>0</v>
      </c>
      <c r="GN79" s="361">
        <v>0</v>
      </c>
      <c r="GO79" s="361">
        <v>0</v>
      </c>
      <c r="GP79" s="361">
        <v>1333330</v>
      </c>
      <c r="GQ79" s="361">
        <v>19134</v>
      </c>
      <c r="GR79" s="361">
        <v>528187</v>
      </c>
      <c r="GS79" s="361">
        <v>786008</v>
      </c>
      <c r="GT79" s="361">
        <v>0</v>
      </c>
      <c r="GU79" s="361">
        <v>0</v>
      </c>
      <c r="GV79" s="361">
        <v>0</v>
      </c>
      <c r="GW79" s="361">
        <v>0</v>
      </c>
      <c r="GX79" s="361">
        <v>0</v>
      </c>
      <c r="GY79" s="361">
        <v>6274390</v>
      </c>
      <c r="GZ79" s="361">
        <v>1806675</v>
      </c>
      <c r="HA79" s="361">
        <v>797320</v>
      </c>
      <c r="HB79" s="361">
        <v>248002</v>
      </c>
      <c r="HC79" s="361">
        <v>2442358</v>
      </c>
      <c r="HD79" s="361">
        <v>67696</v>
      </c>
      <c r="HE79" s="361">
        <v>136422</v>
      </c>
      <c r="HF79" s="361">
        <v>607673</v>
      </c>
      <c r="HG79" s="361">
        <v>133517</v>
      </c>
      <c r="HH79" s="361">
        <v>27242720</v>
      </c>
    </row>
    <row r="81" spans="1:216" x14ac:dyDescent="0.2">
      <c r="A81" s="349"/>
    </row>
    <row r="82" spans="1:216" ht="15" x14ac:dyDescent="0.25">
      <c r="A82" s="357" t="s">
        <v>468</v>
      </c>
      <c r="B82" s="353"/>
      <c r="C82" s="353"/>
      <c r="D82" s="353"/>
      <c r="E82" s="353"/>
      <c r="F82" s="353"/>
      <c r="G82" s="353"/>
      <c r="H82" s="353"/>
      <c r="I82" s="353"/>
      <c r="J82" s="353"/>
      <c r="K82" s="353"/>
      <c r="L82" s="353"/>
      <c r="M82" s="353"/>
      <c r="N82" s="353"/>
      <c r="O82" s="353"/>
      <c r="P82" s="353"/>
      <c r="Q82" s="353"/>
      <c r="R82" s="353"/>
      <c r="S82" s="353"/>
      <c r="T82" s="353"/>
      <c r="U82" s="353"/>
      <c r="V82" s="353"/>
      <c r="W82" s="353"/>
      <c r="X82" s="353"/>
      <c r="Y82" s="353"/>
      <c r="Z82" s="353"/>
      <c r="AA82" s="353"/>
      <c r="AB82" s="353"/>
      <c r="AC82" s="353"/>
      <c r="AD82" s="353"/>
      <c r="AE82" s="353"/>
      <c r="AF82" s="353"/>
      <c r="AG82" s="353"/>
      <c r="AH82" s="353"/>
      <c r="AI82" s="353"/>
      <c r="AJ82" s="353"/>
      <c r="AK82" s="353"/>
      <c r="AL82" s="353"/>
      <c r="AM82" s="353"/>
      <c r="AN82" s="353"/>
      <c r="AO82" s="353"/>
      <c r="AP82" s="353"/>
      <c r="AQ82" s="353"/>
      <c r="AR82" s="353"/>
      <c r="AS82" s="353"/>
      <c r="AT82" s="353"/>
      <c r="AU82" s="353"/>
      <c r="AV82" s="353"/>
      <c r="AW82" s="353"/>
      <c r="AX82" s="353"/>
      <c r="AY82" s="353"/>
      <c r="AZ82" s="353"/>
      <c r="BA82" s="353"/>
      <c r="BB82" s="353"/>
      <c r="BC82" s="353"/>
      <c r="BD82" s="353"/>
      <c r="BE82" s="353"/>
      <c r="BF82" s="353"/>
      <c r="BG82" s="353"/>
      <c r="BH82" s="353"/>
      <c r="BI82" s="353"/>
      <c r="BJ82" s="353"/>
      <c r="BK82" s="353"/>
      <c r="BL82" s="353"/>
      <c r="BM82" s="353"/>
      <c r="BN82" s="353"/>
      <c r="BO82" s="353"/>
      <c r="BP82" s="353"/>
      <c r="BQ82" s="353"/>
      <c r="BR82" s="353"/>
      <c r="BS82" s="353"/>
      <c r="BT82" s="353"/>
      <c r="BU82" s="353"/>
      <c r="BV82" s="353"/>
      <c r="BW82" s="353"/>
      <c r="BX82" s="353"/>
      <c r="BY82" s="353"/>
      <c r="BZ82" s="353"/>
      <c r="CA82" s="353"/>
      <c r="CB82" s="353"/>
      <c r="CC82" s="353"/>
      <c r="CD82" s="353"/>
      <c r="CE82" s="353"/>
      <c r="CF82" s="353"/>
      <c r="CG82" s="353"/>
      <c r="CH82" s="353"/>
      <c r="CI82" s="353"/>
      <c r="CJ82" s="353"/>
      <c r="CK82" s="353"/>
      <c r="CL82" s="353"/>
      <c r="CM82" s="353"/>
      <c r="CN82" s="353"/>
      <c r="CO82" s="353"/>
      <c r="CP82" s="353"/>
      <c r="CQ82" s="353"/>
      <c r="CR82" s="353"/>
      <c r="CS82" s="353"/>
      <c r="CT82" s="353"/>
      <c r="CU82" s="353"/>
      <c r="CV82" s="353"/>
      <c r="CW82" s="353"/>
      <c r="CX82" s="353"/>
      <c r="CY82" s="353"/>
      <c r="CZ82" s="353"/>
      <c r="DA82" s="353"/>
      <c r="DB82" s="353"/>
      <c r="DC82" s="353"/>
      <c r="DD82" s="353"/>
      <c r="DE82" s="353"/>
      <c r="DF82" s="353"/>
      <c r="DG82" s="353"/>
      <c r="DH82" s="353"/>
      <c r="DI82" s="353"/>
      <c r="DJ82" s="353"/>
      <c r="DK82" s="353"/>
      <c r="DL82" s="353"/>
      <c r="DM82" s="353"/>
      <c r="DN82" s="353"/>
      <c r="DO82" s="353"/>
      <c r="DP82" s="353"/>
      <c r="DQ82" s="353"/>
      <c r="DR82" s="353"/>
      <c r="DS82" s="353"/>
      <c r="DT82" s="353"/>
      <c r="DU82" s="353"/>
      <c r="DV82" s="353"/>
      <c r="DW82" s="353"/>
      <c r="DX82" s="353"/>
      <c r="DY82" s="353"/>
      <c r="DZ82" s="353"/>
      <c r="EA82" s="353"/>
      <c r="EB82" s="353"/>
      <c r="EC82" s="353"/>
      <c r="ED82" s="353"/>
      <c r="EE82" s="353"/>
      <c r="EF82" s="353"/>
      <c r="EG82" s="353"/>
      <c r="EH82" s="353"/>
      <c r="EI82" s="353"/>
      <c r="EJ82" s="353"/>
      <c r="EK82" s="353"/>
      <c r="EL82" s="353"/>
      <c r="EM82" s="353"/>
      <c r="EN82" s="353"/>
      <c r="EO82" s="353"/>
      <c r="EP82" s="353"/>
      <c r="EQ82" s="353"/>
      <c r="ER82" s="353"/>
      <c r="ES82" s="353"/>
      <c r="ET82" s="353"/>
      <c r="EU82" s="353"/>
      <c r="EV82" s="353"/>
      <c r="EW82" s="353"/>
      <c r="EX82" s="353"/>
      <c r="EY82" s="353"/>
      <c r="EZ82" s="353"/>
      <c r="FA82" s="353"/>
      <c r="FB82" s="353"/>
      <c r="FC82" s="353"/>
      <c r="FD82" s="353"/>
      <c r="FE82" s="353"/>
      <c r="FF82" s="353"/>
      <c r="FG82" s="353"/>
      <c r="FH82" s="353"/>
      <c r="FI82" s="353"/>
      <c r="FJ82" s="353"/>
      <c r="FK82" s="353"/>
      <c r="FL82" s="353"/>
      <c r="FM82" s="353"/>
      <c r="FN82" s="353"/>
      <c r="FO82" s="353"/>
      <c r="FP82" s="353"/>
      <c r="FQ82" s="353"/>
      <c r="FR82" s="353"/>
      <c r="FS82" s="353"/>
      <c r="FT82" s="353"/>
      <c r="FU82" s="353"/>
      <c r="FV82" s="353"/>
      <c r="FW82" s="353"/>
      <c r="FX82" s="353"/>
      <c r="FY82" s="353"/>
      <c r="FZ82" s="353"/>
      <c r="GA82" s="353"/>
      <c r="GB82" s="353"/>
      <c r="GC82" s="353"/>
      <c r="GD82" s="353"/>
      <c r="GE82" s="353"/>
      <c r="GF82" s="353"/>
      <c r="GG82" s="353"/>
      <c r="GH82" s="353"/>
      <c r="GI82" s="353"/>
      <c r="GJ82" s="353"/>
      <c r="GK82" s="353"/>
      <c r="GL82" s="353"/>
      <c r="GM82" s="353"/>
      <c r="GN82" s="353"/>
      <c r="GO82" s="353"/>
      <c r="GP82" s="353"/>
      <c r="GQ82" s="353"/>
      <c r="GR82" s="353"/>
      <c r="GS82" s="353"/>
      <c r="GT82" s="353"/>
      <c r="GU82" s="353"/>
      <c r="GV82" s="353"/>
      <c r="GW82" s="353"/>
      <c r="GX82" s="353"/>
      <c r="GY82" s="353"/>
      <c r="GZ82" s="353"/>
      <c r="HA82" s="353"/>
      <c r="HB82" s="353"/>
      <c r="HC82" s="353"/>
      <c r="HD82" s="353"/>
      <c r="HE82" s="353"/>
      <c r="HF82" s="353"/>
      <c r="HG82" s="353"/>
      <c r="HH82" s="353"/>
    </row>
    <row r="83" spans="1:216" s="268" customFormat="1" ht="15" x14ac:dyDescent="0.25">
      <c r="A83" s="353" t="s">
        <v>229</v>
      </c>
      <c r="B83" s="353"/>
      <c r="C83" s="353"/>
      <c r="D83" s="353"/>
      <c r="E83" s="353"/>
      <c r="F83" s="353"/>
      <c r="G83" s="353"/>
      <c r="H83" s="353"/>
      <c r="I83" s="353"/>
      <c r="J83" s="353"/>
      <c r="K83" s="353"/>
      <c r="L83" s="353"/>
      <c r="M83" s="353"/>
      <c r="N83" s="353"/>
      <c r="O83" s="353"/>
      <c r="P83" s="353"/>
      <c r="Q83" s="353"/>
      <c r="R83" s="353"/>
      <c r="S83" s="353"/>
      <c r="T83" s="353"/>
      <c r="U83" s="353"/>
      <c r="V83" s="353"/>
      <c r="W83" s="353"/>
      <c r="X83" s="353"/>
      <c r="Y83" s="353"/>
      <c r="Z83" s="353"/>
      <c r="AA83" s="353"/>
      <c r="AB83" s="353"/>
      <c r="AC83" s="353"/>
      <c r="AD83" s="353"/>
      <c r="AE83" s="353"/>
      <c r="AF83" s="353"/>
      <c r="AG83" s="353"/>
      <c r="AH83" s="353"/>
      <c r="AI83" s="353"/>
      <c r="AJ83" s="353"/>
      <c r="AK83" s="353"/>
      <c r="AL83" s="353"/>
      <c r="AM83" s="353"/>
      <c r="AN83" s="353"/>
      <c r="AO83" s="353"/>
      <c r="AP83" s="353"/>
      <c r="AQ83" s="353"/>
      <c r="AR83" s="353"/>
      <c r="AS83" s="353"/>
      <c r="AT83" s="353"/>
      <c r="AU83" s="353"/>
      <c r="AV83" s="353"/>
      <c r="AW83" s="353"/>
      <c r="AX83" s="353"/>
      <c r="AY83" s="353"/>
      <c r="AZ83" s="353"/>
      <c r="BA83" s="353"/>
      <c r="BB83" s="353"/>
      <c r="BC83" s="353"/>
      <c r="BD83" s="353"/>
      <c r="BE83" s="353"/>
      <c r="BF83" s="353"/>
      <c r="BG83" s="353"/>
      <c r="BH83" s="353"/>
      <c r="BI83" s="353"/>
      <c r="BJ83" s="353"/>
      <c r="BK83" s="353"/>
      <c r="BL83" s="353"/>
      <c r="BM83" s="353"/>
      <c r="BN83" s="353"/>
      <c r="BO83" s="353"/>
      <c r="BP83" s="353"/>
      <c r="BQ83" s="353"/>
      <c r="BR83" s="353"/>
      <c r="BS83" s="353"/>
      <c r="BT83" s="353"/>
      <c r="BU83" s="353"/>
      <c r="BV83" s="353"/>
      <c r="BW83" s="353"/>
      <c r="BX83" s="353"/>
      <c r="BY83" s="353"/>
      <c r="BZ83" s="353"/>
      <c r="CA83" s="353"/>
      <c r="CB83" s="353"/>
      <c r="CC83" s="353"/>
      <c r="CD83" s="353"/>
      <c r="CE83" s="353"/>
      <c r="CF83" s="353"/>
      <c r="CG83" s="353"/>
      <c r="CH83" s="353"/>
      <c r="CI83" s="353"/>
      <c r="CJ83" s="353"/>
      <c r="CK83" s="353"/>
      <c r="CL83" s="353"/>
      <c r="CM83" s="353"/>
      <c r="CN83" s="353"/>
      <c r="CO83" s="353"/>
      <c r="CP83" s="353"/>
      <c r="CQ83" s="353"/>
      <c r="CR83" s="353"/>
      <c r="CS83" s="353"/>
      <c r="CT83" s="353"/>
      <c r="CU83" s="353"/>
      <c r="CV83" s="353"/>
      <c r="CW83" s="353"/>
      <c r="CX83" s="353"/>
      <c r="CY83" s="353"/>
      <c r="CZ83" s="353"/>
      <c r="DA83" s="353"/>
      <c r="DB83" s="353"/>
      <c r="DC83" s="353"/>
      <c r="DD83" s="353"/>
      <c r="DE83" s="353"/>
      <c r="DF83" s="353"/>
      <c r="DG83" s="353"/>
      <c r="DH83" s="353"/>
      <c r="DI83" s="353"/>
      <c r="DJ83" s="353"/>
      <c r="DK83" s="353"/>
      <c r="DL83" s="353"/>
      <c r="DM83" s="353"/>
      <c r="DN83" s="353"/>
      <c r="DO83" s="353"/>
      <c r="DP83" s="353"/>
      <c r="DQ83" s="353"/>
      <c r="DR83" s="353"/>
      <c r="DS83" s="353"/>
      <c r="DT83" s="353"/>
      <c r="DU83" s="353"/>
      <c r="DV83" s="353"/>
      <c r="DW83" s="353"/>
      <c r="DX83" s="353"/>
      <c r="DY83" s="353"/>
      <c r="DZ83" s="353"/>
      <c r="EA83" s="353"/>
      <c r="EB83" s="353"/>
      <c r="EC83" s="353"/>
      <c r="ED83" s="353"/>
      <c r="EE83" s="353"/>
      <c r="EF83" s="353"/>
      <c r="EG83" s="353"/>
      <c r="EH83" s="353"/>
      <c r="EI83" s="353"/>
      <c r="EJ83" s="353"/>
      <c r="EK83" s="353"/>
      <c r="EL83" s="353"/>
      <c r="EM83" s="353"/>
      <c r="EN83" s="353"/>
      <c r="EO83" s="353"/>
      <c r="EP83" s="353"/>
      <c r="EQ83" s="353"/>
      <c r="ER83" s="353"/>
      <c r="ES83" s="353"/>
      <c r="ET83" s="353"/>
      <c r="EU83" s="353"/>
      <c r="EV83" s="353"/>
      <c r="EW83" s="353"/>
      <c r="EX83" s="353"/>
      <c r="EY83" s="353"/>
      <c r="EZ83" s="353"/>
      <c r="FA83" s="353"/>
      <c r="FB83" s="353"/>
      <c r="FC83" s="353"/>
      <c r="FD83" s="353"/>
      <c r="FE83" s="353"/>
      <c r="FF83" s="353"/>
      <c r="FG83" s="353"/>
      <c r="FH83" s="353"/>
      <c r="FI83" s="353"/>
      <c r="FJ83" s="353"/>
      <c r="FK83" s="353"/>
      <c r="FL83" s="353"/>
      <c r="FM83" s="353"/>
      <c r="FN83" s="353"/>
      <c r="FO83" s="353"/>
      <c r="FP83" s="353"/>
      <c r="FQ83" s="353"/>
      <c r="FR83" s="353"/>
      <c r="FS83" s="353"/>
      <c r="FT83" s="353"/>
      <c r="FU83" s="353"/>
      <c r="FV83" s="353"/>
      <c r="FW83" s="353"/>
      <c r="FX83" s="353"/>
      <c r="FY83" s="353"/>
      <c r="FZ83" s="353"/>
      <c r="GA83" s="353"/>
      <c r="GB83" s="353"/>
      <c r="GC83" s="353"/>
      <c r="GD83" s="353"/>
      <c r="GE83" s="353"/>
      <c r="GF83" s="353"/>
      <c r="GG83" s="353"/>
      <c r="GH83" s="353"/>
      <c r="GI83" s="353"/>
      <c r="GJ83" s="353"/>
      <c r="GK83" s="353"/>
      <c r="GL83" s="353"/>
      <c r="GM83" s="353"/>
      <c r="GN83" s="353"/>
      <c r="GO83" s="353"/>
      <c r="GP83" s="353"/>
      <c r="GQ83" s="353"/>
      <c r="GR83" s="353"/>
      <c r="GS83" s="353"/>
      <c r="GT83" s="353"/>
      <c r="GU83" s="353"/>
      <c r="GV83" s="353"/>
      <c r="GW83" s="353"/>
      <c r="GX83" s="353"/>
      <c r="GY83" s="353"/>
      <c r="GZ83" s="353"/>
      <c r="HA83" s="353"/>
      <c r="HB83" s="353"/>
      <c r="HC83" s="353"/>
      <c r="HD83" s="353"/>
      <c r="HE83" s="353"/>
      <c r="HF83" s="353"/>
      <c r="HG83" s="353"/>
      <c r="HH83" s="353"/>
    </row>
    <row r="84" spans="1:216" ht="15" x14ac:dyDescent="0.25">
      <c r="A84" s="353" t="s">
        <v>463</v>
      </c>
      <c r="B84" s="353" t="s">
        <v>23</v>
      </c>
      <c r="C84" s="353" t="s">
        <v>24</v>
      </c>
      <c r="D84" s="353" t="s">
        <v>25</v>
      </c>
      <c r="E84" s="353" t="s">
        <v>26</v>
      </c>
      <c r="F84" s="353" t="s">
        <v>27</v>
      </c>
      <c r="G84" s="353" t="s">
        <v>28</v>
      </c>
      <c r="H84" s="353" t="s">
        <v>29</v>
      </c>
      <c r="I84" s="353" t="s">
        <v>30</v>
      </c>
      <c r="J84" s="353" t="s">
        <v>31</v>
      </c>
      <c r="K84" s="353" t="s">
        <v>32</v>
      </c>
      <c r="L84" s="353" t="s">
        <v>33</v>
      </c>
      <c r="M84" s="353" t="s">
        <v>34</v>
      </c>
      <c r="N84" s="353" t="s">
        <v>386</v>
      </c>
      <c r="O84" s="353" t="s">
        <v>387</v>
      </c>
      <c r="P84" s="353" t="s">
        <v>388</v>
      </c>
      <c r="Q84" s="353" t="s">
        <v>35</v>
      </c>
      <c r="R84" s="353" t="s">
        <v>36</v>
      </c>
      <c r="S84" s="353" t="s">
        <v>37</v>
      </c>
      <c r="T84" s="353" t="s">
        <v>38</v>
      </c>
      <c r="U84" s="353" t="s">
        <v>39</v>
      </c>
      <c r="V84" s="353" t="s">
        <v>40</v>
      </c>
      <c r="W84" s="353" t="s">
        <v>41</v>
      </c>
      <c r="X84" s="353" t="s">
        <v>42</v>
      </c>
      <c r="Y84" s="353" t="s">
        <v>43</v>
      </c>
      <c r="Z84" s="353" t="s">
        <v>44</v>
      </c>
      <c r="AA84" s="353" t="s">
        <v>45</v>
      </c>
      <c r="AB84" s="353" t="s">
        <v>46</v>
      </c>
      <c r="AC84" s="353" t="s">
        <v>47</v>
      </c>
      <c r="AD84" s="353" t="s">
        <v>48</v>
      </c>
      <c r="AE84" s="353" t="s">
        <v>49</v>
      </c>
      <c r="AF84" s="353" t="s">
        <v>50</v>
      </c>
      <c r="AG84" s="353" t="s">
        <v>51</v>
      </c>
      <c r="AH84" s="353" t="s">
        <v>52</v>
      </c>
      <c r="AI84" s="353" t="s">
        <v>53</v>
      </c>
      <c r="AJ84" s="353" t="s">
        <v>54</v>
      </c>
      <c r="AK84" s="353" t="s">
        <v>55</v>
      </c>
      <c r="AL84" s="353" t="s">
        <v>56</v>
      </c>
      <c r="AM84" s="353" t="s">
        <v>57</v>
      </c>
      <c r="AN84" s="353" t="s">
        <v>58</v>
      </c>
      <c r="AO84" s="353" t="s">
        <v>59</v>
      </c>
      <c r="AP84" s="353" t="s">
        <v>60</v>
      </c>
      <c r="AQ84" s="353" t="s">
        <v>61</v>
      </c>
      <c r="AR84" s="353" t="s">
        <v>62</v>
      </c>
      <c r="AS84" s="353" t="s">
        <v>63</v>
      </c>
      <c r="AT84" s="353" t="s">
        <v>64</v>
      </c>
      <c r="AU84" s="353" t="s">
        <v>65</v>
      </c>
      <c r="AV84" s="353" t="s">
        <v>66</v>
      </c>
      <c r="AW84" s="353" t="s">
        <v>67</v>
      </c>
      <c r="AX84" s="353" t="s">
        <v>68</v>
      </c>
      <c r="AY84" s="353" t="s">
        <v>69</v>
      </c>
      <c r="AZ84" s="353" t="s">
        <v>389</v>
      </c>
      <c r="BA84" s="353" t="s">
        <v>390</v>
      </c>
      <c r="BB84" s="353" t="s">
        <v>391</v>
      </c>
      <c r="BC84" s="353" t="s">
        <v>392</v>
      </c>
      <c r="BD84" s="353" t="s">
        <v>393</v>
      </c>
      <c r="BE84" s="353" t="s">
        <v>394</v>
      </c>
      <c r="BF84" s="353" t="s">
        <v>395</v>
      </c>
      <c r="BG84" s="353" t="s">
        <v>396</v>
      </c>
      <c r="BH84" s="353" t="s">
        <v>397</v>
      </c>
      <c r="BI84" s="353" t="s">
        <v>398</v>
      </c>
      <c r="BJ84" s="353" t="s">
        <v>399</v>
      </c>
      <c r="BK84" s="353" t="s">
        <v>400</v>
      </c>
      <c r="BL84" s="353" t="s">
        <v>401</v>
      </c>
      <c r="BM84" s="353" t="s">
        <v>402</v>
      </c>
      <c r="BN84" s="353" t="s">
        <v>70</v>
      </c>
      <c r="BO84" s="353" t="s">
        <v>71</v>
      </c>
      <c r="BP84" s="353" t="s">
        <v>72</v>
      </c>
      <c r="BQ84" s="353" t="s">
        <v>73</v>
      </c>
      <c r="BR84" s="353" t="s">
        <v>74</v>
      </c>
      <c r="BS84" s="353" t="s">
        <v>75</v>
      </c>
      <c r="BT84" s="353" t="s">
        <v>76</v>
      </c>
      <c r="BU84" s="353" t="s">
        <v>77</v>
      </c>
      <c r="BV84" s="353" t="s">
        <v>78</v>
      </c>
      <c r="BW84" s="353" t="s">
        <v>79</v>
      </c>
      <c r="BX84" s="353" t="s">
        <v>80</v>
      </c>
      <c r="BY84" s="353" t="s">
        <v>81</v>
      </c>
      <c r="BZ84" s="353" t="s">
        <v>82</v>
      </c>
      <c r="CA84" s="353" t="s">
        <v>83</v>
      </c>
      <c r="CB84" s="353" t="s">
        <v>84</v>
      </c>
      <c r="CC84" s="353" t="s">
        <v>85</v>
      </c>
      <c r="CD84" s="353" t="s">
        <v>86</v>
      </c>
      <c r="CE84" s="353" t="s">
        <v>87</v>
      </c>
      <c r="CF84" s="353" t="s">
        <v>88</v>
      </c>
      <c r="CG84" s="353" t="s">
        <v>89</v>
      </c>
      <c r="CH84" s="353" t="s">
        <v>90</v>
      </c>
      <c r="CI84" s="353" t="s">
        <v>91</v>
      </c>
      <c r="CJ84" s="353" t="s">
        <v>92</v>
      </c>
      <c r="CK84" s="353" t="s">
        <v>93</v>
      </c>
      <c r="CL84" s="353" t="s">
        <v>94</v>
      </c>
      <c r="CM84" s="353" t="s">
        <v>95</v>
      </c>
      <c r="CN84" s="353" t="s">
        <v>96</v>
      </c>
      <c r="CO84" s="353" t="s">
        <v>97</v>
      </c>
      <c r="CP84" s="353" t="s">
        <v>98</v>
      </c>
      <c r="CQ84" s="353" t="s">
        <v>99</v>
      </c>
      <c r="CR84" s="353" t="s">
        <v>100</v>
      </c>
      <c r="CS84" s="353" t="s">
        <v>101</v>
      </c>
      <c r="CT84" s="353" t="s">
        <v>102</v>
      </c>
      <c r="CU84" s="353" t="s">
        <v>103</v>
      </c>
      <c r="CV84" s="353" t="s">
        <v>104</v>
      </c>
      <c r="CW84" s="353" t="s">
        <v>105</v>
      </c>
      <c r="CX84" s="353" t="s">
        <v>106</v>
      </c>
      <c r="CY84" s="353" t="s">
        <v>107</v>
      </c>
      <c r="CZ84" s="353" t="s">
        <v>108</v>
      </c>
      <c r="DA84" s="353" t="s">
        <v>109</v>
      </c>
      <c r="DB84" s="353" t="s">
        <v>110</v>
      </c>
      <c r="DC84" s="353" t="s">
        <v>111</v>
      </c>
      <c r="DD84" s="353" t="s">
        <v>112</v>
      </c>
      <c r="DE84" s="353" t="s">
        <v>113</v>
      </c>
      <c r="DF84" s="353" t="s">
        <v>114</v>
      </c>
      <c r="DG84" s="353" t="s">
        <v>115</v>
      </c>
      <c r="DH84" s="353" t="s">
        <v>116</v>
      </c>
      <c r="DI84" s="353" t="s">
        <v>117</v>
      </c>
      <c r="DJ84" s="353" t="s">
        <v>118</v>
      </c>
      <c r="DK84" s="353" t="s">
        <v>119</v>
      </c>
      <c r="DL84" s="353" t="s">
        <v>120</v>
      </c>
      <c r="DM84" s="353" t="s">
        <v>121</v>
      </c>
      <c r="DN84" s="353" t="s">
        <v>122</v>
      </c>
      <c r="DO84" s="353" t="s">
        <v>123</v>
      </c>
      <c r="DP84" s="353" t="s">
        <v>124</v>
      </c>
      <c r="DQ84" s="353" t="s">
        <v>125</v>
      </c>
      <c r="DR84" s="353" t="s">
        <v>126</v>
      </c>
      <c r="DS84" s="353" t="s">
        <v>127</v>
      </c>
      <c r="DT84" s="353" t="s">
        <v>128</v>
      </c>
      <c r="DU84" s="353" t="s">
        <v>129</v>
      </c>
      <c r="DV84" s="353" t="s">
        <v>130</v>
      </c>
      <c r="DW84" s="353" t="s">
        <v>131</v>
      </c>
      <c r="DX84" s="353" t="s">
        <v>132</v>
      </c>
      <c r="DY84" s="353" t="s">
        <v>133</v>
      </c>
      <c r="DZ84" s="353" t="s">
        <v>134</v>
      </c>
      <c r="EA84" s="353" t="s">
        <v>135</v>
      </c>
      <c r="EB84" s="353" t="s">
        <v>136</v>
      </c>
      <c r="EC84" s="353" t="s">
        <v>137</v>
      </c>
      <c r="ED84" s="353" t="s">
        <v>138</v>
      </c>
      <c r="EE84" s="353" t="s">
        <v>139</v>
      </c>
      <c r="EF84" s="353" t="s">
        <v>140</v>
      </c>
      <c r="EG84" s="353" t="s">
        <v>141</v>
      </c>
      <c r="EH84" s="353" t="s">
        <v>142</v>
      </c>
      <c r="EI84" s="353" t="s">
        <v>143</v>
      </c>
      <c r="EJ84" s="353" t="s">
        <v>144</v>
      </c>
      <c r="EK84" s="353" t="s">
        <v>145</v>
      </c>
      <c r="EL84" s="353" t="s">
        <v>146</v>
      </c>
      <c r="EM84" s="353" t="s">
        <v>147</v>
      </c>
      <c r="EN84" s="353" t="s">
        <v>148</v>
      </c>
      <c r="EO84" s="353" t="s">
        <v>149</v>
      </c>
      <c r="EP84" s="353" t="s">
        <v>150</v>
      </c>
      <c r="EQ84" s="353" t="s">
        <v>151</v>
      </c>
      <c r="ER84" s="353" t="s">
        <v>152</v>
      </c>
      <c r="ES84" s="353" t="s">
        <v>153</v>
      </c>
      <c r="ET84" s="353" t="s">
        <v>154</v>
      </c>
      <c r="EU84" s="353" t="s">
        <v>155</v>
      </c>
      <c r="EV84" s="353" t="s">
        <v>156</v>
      </c>
      <c r="EW84" s="353" t="s">
        <v>157</v>
      </c>
      <c r="EX84" s="353" t="s">
        <v>158</v>
      </c>
      <c r="EY84" s="353" t="s">
        <v>159</v>
      </c>
      <c r="EZ84" s="353" t="s">
        <v>160</v>
      </c>
      <c r="FA84" s="353" t="s">
        <v>161</v>
      </c>
      <c r="FB84" s="353" t="s">
        <v>162</v>
      </c>
      <c r="FC84" s="353" t="s">
        <v>163</v>
      </c>
      <c r="FD84" s="353" t="s">
        <v>164</v>
      </c>
      <c r="FE84" s="353" t="s">
        <v>165</v>
      </c>
      <c r="FF84" s="353" t="s">
        <v>166</v>
      </c>
      <c r="FG84" s="353" t="s">
        <v>167</v>
      </c>
      <c r="FH84" s="353" t="s">
        <v>168</v>
      </c>
      <c r="FI84" s="353" t="s">
        <v>169</v>
      </c>
      <c r="FJ84" s="353" t="s">
        <v>170</v>
      </c>
      <c r="FK84" s="353" t="s">
        <v>171</v>
      </c>
      <c r="FL84" s="353" t="s">
        <v>172</v>
      </c>
      <c r="FM84" s="353" t="s">
        <v>173</v>
      </c>
      <c r="FN84" s="353" t="s">
        <v>174</v>
      </c>
      <c r="FO84" s="353" t="s">
        <v>175</v>
      </c>
      <c r="FP84" s="353" t="s">
        <v>176</v>
      </c>
      <c r="FQ84" s="353" t="s">
        <v>177</v>
      </c>
      <c r="FR84" s="353" t="s">
        <v>178</v>
      </c>
      <c r="FS84" s="353" t="s">
        <v>179</v>
      </c>
      <c r="FT84" s="353" t="s">
        <v>180</v>
      </c>
      <c r="FU84" s="353" t="s">
        <v>181</v>
      </c>
      <c r="FV84" s="353" t="s">
        <v>182</v>
      </c>
      <c r="FW84" s="353" t="s">
        <v>183</v>
      </c>
      <c r="FX84" s="353" t="s">
        <v>184</v>
      </c>
      <c r="FY84" s="353" t="s">
        <v>185</v>
      </c>
      <c r="FZ84" s="353" t="s">
        <v>186</v>
      </c>
      <c r="GA84" s="353" t="s">
        <v>187</v>
      </c>
      <c r="GB84" s="353" t="s">
        <v>188</v>
      </c>
      <c r="GC84" s="353" t="s">
        <v>189</v>
      </c>
      <c r="GD84" s="353" t="s">
        <v>190</v>
      </c>
      <c r="GE84" s="353" t="s">
        <v>191</v>
      </c>
      <c r="GF84" s="353" t="s">
        <v>192</v>
      </c>
      <c r="GG84" s="353" t="s">
        <v>193</v>
      </c>
      <c r="GH84" s="353" t="s">
        <v>194</v>
      </c>
      <c r="GI84" s="353" t="s">
        <v>195</v>
      </c>
      <c r="GJ84" s="353" t="s">
        <v>196</v>
      </c>
      <c r="GK84" s="353" t="s">
        <v>197</v>
      </c>
      <c r="GL84" s="353" t="s">
        <v>198</v>
      </c>
      <c r="GM84" s="353" t="s">
        <v>199</v>
      </c>
      <c r="GN84" s="353" t="s">
        <v>200</v>
      </c>
      <c r="GO84" s="353" t="s">
        <v>201</v>
      </c>
      <c r="GP84" s="353" t="s">
        <v>202</v>
      </c>
      <c r="GQ84" s="353" t="s">
        <v>203</v>
      </c>
      <c r="GR84" s="353" t="s">
        <v>204</v>
      </c>
      <c r="GS84" s="353" t="s">
        <v>205</v>
      </c>
      <c r="GT84" s="353" t="s">
        <v>206</v>
      </c>
      <c r="GU84" s="353" t="s">
        <v>207</v>
      </c>
      <c r="GV84" s="353" t="s">
        <v>208</v>
      </c>
      <c r="GW84" s="353" t="s">
        <v>209</v>
      </c>
      <c r="GX84" s="353" t="s">
        <v>210</v>
      </c>
      <c r="GY84" s="353" t="s">
        <v>211</v>
      </c>
      <c r="GZ84" s="353" t="s">
        <v>212</v>
      </c>
      <c r="HA84" s="353" t="s">
        <v>213</v>
      </c>
      <c r="HB84" s="353" t="s">
        <v>214</v>
      </c>
      <c r="HC84" s="353" t="s">
        <v>215</v>
      </c>
      <c r="HD84" s="353" t="s">
        <v>216</v>
      </c>
      <c r="HE84" s="353" t="s">
        <v>217</v>
      </c>
      <c r="HF84" s="353" t="s">
        <v>218</v>
      </c>
      <c r="HG84" s="353" t="s">
        <v>219</v>
      </c>
      <c r="HH84" s="353" t="s">
        <v>220</v>
      </c>
    </row>
    <row r="85" spans="1:216" ht="15" x14ac:dyDescent="0.25">
      <c r="A85" s="353" t="s">
        <v>230</v>
      </c>
      <c r="B85" s="365">
        <v>857624300</v>
      </c>
      <c r="C85" s="365">
        <v>95327260</v>
      </c>
      <c r="D85" s="365">
        <v>70797810</v>
      </c>
      <c r="E85" s="365">
        <v>43214190</v>
      </c>
      <c r="F85" s="365">
        <v>14401430</v>
      </c>
      <c r="G85" s="365">
        <v>28757120</v>
      </c>
      <c r="H85" s="365">
        <v>23487440</v>
      </c>
      <c r="I85" s="365">
        <v>6097754</v>
      </c>
      <c r="J85" s="365">
        <v>17163740</v>
      </c>
      <c r="K85" s="365">
        <v>3253080</v>
      </c>
      <c r="L85" s="365">
        <v>1308209</v>
      </c>
      <c r="M85" s="365">
        <v>1944871</v>
      </c>
      <c r="N85" s="365">
        <v>843099</v>
      </c>
      <c r="O85" s="365">
        <v>385437</v>
      </c>
      <c r="P85" s="365">
        <v>457662</v>
      </c>
      <c r="Q85" s="365">
        <v>5467240</v>
      </c>
      <c r="R85" s="365">
        <v>1597850</v>
      </c>
      <c r="S85" s="365">
        <v>2905685</v>
      </c>
      <c r="T85" s="365">
        <v>12909620</v>
      </c>
      <c r="U85" s="365">
        <v>8723596</v>
      </c>
      <c r="V85" s="365">
        <v>4061989</v>
      </c>
      <c r="W85" s="365">
        <v>5175072</v>
      </c>
      <c r="X85" s="365">
        <v>4337897</v>
      </c>
      <c r="Y85" s="365">
        <v>837174</v>
      </c>
      <c r="Z85" s="365">
        <v>387980400</v>
      </c>
      <c r="AA85" s="365">
        <v>346723400</v>
      </c>
      <c r="AB85" s="365">
        <v>9678775</v>
      </c>
      <c r="AC85" s="365">
        <v>95744260</v>
      </c>
      <c r="AD85" s="365">
        <v>45632240</v>
      </c>
      <c r="AE85" s="365">
        <v>1802898</v>
      </c>
      <c r="AF85" s="365">
        <v>34440570</v>
      </c>
      <c r="AG85" s="365">
        <v>18299460</v>
      </c>
      <c r="AH85" s="365">
        <v>42549040</v>
      </c>
      <c r="AI85" s="365">
        <v>15473310</v>
      </c>
      <c r="AJ85" s="365">
        <v>72353140</v>
      </c>
      <c r="AK85" s="365">
        <v>9762659</v>
      </c>
      <c r="AL85" s="365">
        <v>896646</v>
      </c>
      <c r="AM85" s="365">
        <v>40915080</v>
      </c>
      <c r="AN85" s="365">
        <v>243766</v>
      </c>
      <c r="AO85" s="365">
        <v>9612854</v>
      </c>
      <c r="AP85" s="365">
        <v>12225860</v>
      </c>
      <c r="AQ85" s="365">
        <v>80761</v>
      </c>
      <c r="AR85" s="365">
        <v>7578843</v>
      </c>
      <c r="AS85" s="365">
        <v>1143380</v>
      </c>
      <c r="AT85" s="365">
        <v>3810666</v>
      </c>
      <c r="AU85" s="365">
        <v>1391597</v>
      </c>
      <c r="AV85" s="365">
        <v>3519803</v>
      </c>
      <c r="AW85" s="365">
        <v>1269285</v>
      </c>
      <c r="AX85" s="365">
        <v>38271</v>
      </c>
      <c r="AY85" s="365">
        <v>80442340</v>
      </c>
      <c r="AZ85" s="365">
        <v>14111070</v>
      </c>
      <c r="BA85" s="365">
        <v>2462216</v>
      </c>
      <c r="BB85" s="365">
        <v>273396</v>
      </c>
      <c r="BC85" s="365">
        <v>11181050</v>
      </c>
      <c r="BD85" s="365">
        <v>194415</v>
      </c>
      <c r="BE85" s="365">
        <v>0</v>
      </c>
      <c r="BF85" s="365">
        <v>0</v>
      </c>
      <c r="BG85" s="365">
        <v>2370532</v>
      </c>
      <c r="BH85" s="365">
        <v>2011528</v>
      </c>
      <c r="BI85" s="365">
        <v>53759</v>
      </c>
      <c r="BJ85" s="365">
        <v>298434</v>
      </c>
      <c r="BK85" s="365">
        <v>6812</v>
      </c>
      <c r="BL85" s="365">
        <v>0</v>
      </c>
      <c r="BM85" s="365">
        <v>0</v>
      </c>
      <c r="BN85" s="365">
        <v>20700920</v>
      </c>
      <c r="BO85" s="365">
        <v>199201</v>
      </c>
      <c r="BP85" s="365">
        <v>458605</v>
      </c>
      <c r="BQ85" s="365">
        <v>19849980</v>
      </c>
      <c r="BR85" s="365">
        <v>193126</v>
      </c>
      <c r="BS85" s="365">
        <v>0</v>
      </c>
      <c r="BT85" s="365">
        <v>0</v>
      </c>
      <c r="BU85" s="365">
        <v>15822880</v>
      </c>
      <c r="BV85" s="365">
        <v>313530</v>
      </c>
      <c r="BW85" s="365">
        <v>145259</v>
      </c>
      <c r="BX85" s="365">
        <v>15223430</v>
      </c>
      <c r="BY85" s="365">
        <v>140656</v>
      </c>
      <c r="BZ85" s="365">
        <v>0</v>
      </c>
      <c r="CA85" s="365">
        <v>0</v>
      </c>
      <c r="CB85" s="365">
        <v>1885416</v>
      </c>
      <c r="CC85" s="365">
        <v>810797</v>
      </c>
      <c r="CD85" s="365">
        <v>152439</v>
      </c>
      <c r="CE85" s="365">
        <v>922180</v>
      </c>
      <c r="CF85" s="365">
        <v>0</v>
      </c>
      <c r="CG85" s="365">
        <v>0</v>
      </c>
      <c r="CH85" s="365">
        <v>0</v>
      </c>
      <c r="CI85" s="365">
        <v>25551520</v>
      </c>
      <c r="CJ85" s="365">
        <v>5427407</v>
      </c>
      <c r="CK85" s="365">
        <v>594842</v>
      </c>
      <c r="CL85" s="365">
        <v>16109710</v>
      </c>
      <c r="CM85" s="365">
        <v>126480</v>
      </c>
      <c r="CN85" s="365">
        <v>0</v>
      </c>
      <c r="CO85" s="365">
        <v>3293081</v>
      </c>
      <c r="CP85" s="365">
        <v>22361470</v>
      </c>
      <c r="CQ85" s="365">
        <v>1642465</v>
      </c>
      <c r="CR85" s="365">
        <v>6714912</v>
      </c>
      <c r="CS85" s="365">
        <v>1623692</v>
      </c>
      <c r="CT85" s="365">
        <v>6647574</v>
      </c>
      <c r="CU85" s="365">
        <v>2833371</v>
      </c>
      <c r="CV85" s="365">
        <v>2899454</v>
      </c>
      <c r="CW85" s="365">
        <v>4173319</v>
      </c>
      <c r="CX85" s="365">
        <v>0</v>
      </c>
      <c r="CY85" s="365">
        <v>0</v>
      </c>
      <c r="CZ85" s="365">
        <v>0</v>
      </c>
      <c r="DA85" s="365">
        <v>1194393</v>
      </c>
      <c r="DB85" s="365">
        <v>2152630</v>
      </c>
      <c r="DC85" s="365">
        <v>616528</v>
      </c>
      <c r="DD85" s="365">
        <v>117124000</v>
      </c>
      <c r="DE85" s="365">
        <v>22049450</v>
      </c>
      <c r="DF85" s="365">
        <v>35120570</v>
      </c>
      <c r="DG85" s="365">
        <v>56017650</v>
      </c>
      <c r="DH85" s="365">
        <v>2405944</v>
      </c>
      <c r="DI85" s="365">
        <v>836036</v>
      </c>
      <c r="DJ85" s="365">
        <v>694376</v>
      </c>
      <c r="DK85" s="365">
        <v>150215500</v>
      </c>
      <c r="DL85" s="365">
        <v>99065420</v>
      </c>
      <c r="DM85" s="365">
        <v>49498660</v>
      </c>
      <c r="DN85" s="365">
        <v>11237220</v>
      </c>
      <c r="DO85" s="365">
        <v>5313061</v>
      </c>
      <c r="DP85" s="365">
        <v>4610718</v>
      </c>
      <c r="DQ85" s="365">
        <v>22230680</v>
      </c>
      <c r="DR85" s="365">
        <v>5222</v>
      </c>
      <c r="DS85" s="365">
        <v>911151</v>
      </c>
      <c r="DT85" s="365">
        <v>3879387</v>
      </c>
      <c r="DU85" s="365">
        <v>1311227</v>
      </c>
      <c r="DV85" s="365">
        <v>48779130</v>
      </c>
      <c r="DW85" s="365">
        <v>8656670</v>
      </c>
      <c r="DX85" s="365">
        <v>5665805</v>
      </c>
      <c r="DY85" s="365">
        <v>3467060</v>
      </c>
      <c r="DZ85" s="365">
        <v>24795040</v>
      </c>
      <c r="EA85" s="365">
        <v>0</v>
      </c>
      <c r="EB85" s="365">
        <v>555394</v>
      </c>
      <c r="EC85" s="365">
        <v>4233538</v>
      </c>
      <c r="ED85" s="365">
        <v>1405623</v>
      </c>
      <c r="EE85" s="365">
        <v>91857200</v>
      </c>
      <c r="EF85" s="365">
        <v>18961780</v>
      </c>
      <c r="EG85" s="365">
        <v>10337650</v>
      </c>
      <c r="EH85" s="365">
        <v>7335468</v>
      </c>
      <c r="EI85" s="365">
        <v>43564860</v>
      </c>
      <c r="EJ85" s="365">
        <v>5222</v>
      </c>
      <c r="EK85" s="365">
        <v>1379179</v>
      </c>
      <c r="EL85" s="365">
        <v>7823780</v>
      </c>
      <c r="EM85" s="365">
        <v>2449262</v>
      </c>
      <c r="EN85" s="365">
        <v>5598144</v>
      </c>
      <c r="EO85" s="365">
        <v>715330</v>
      </c>
      <c r="EP85" s="365">
        <v>505853</v>
      </c>
      <c r="EQ85" s="365">
        <v>700267</v>
      </c>
      <c r="ER85" s="365">
        <v>3167828</v>
      </c>
      <c r="ES85" s="365">
        <v>0</v>
      </c>
      <c r="ET85" s="365">
        <v>70094</v>
      </c>
      <c r="EU85" s="365">
        <v>214298</v>
      </c>
      <c r="EV85" s="365">
        <v>224474</v>
      </c>
      <c r="EW85" s="365">
        <v>14717410</v>
      </c>
      <c r="EX85" s="365">
        <v>3902618</v>
      </c>
      <c r="EY85" s="365">
        <v>1519232</v>
      </c>
      <c r="EZ85" s="365">
        <v>1689144</v>
      </c>
      <c r="FA85" s="365">
        <v>5399306</v>
      </c>
      <c r="FB85" s="365">
        <v>59717</v>
      </c>
      <c r="FC85" s="365">
        <v>227353</v>
      </c>
      <c r="FD85" s="365">
        <v>1440971</v>
      </c>
      <c r="FE85" s="365">
        <v>479074</v>
      </c>
      <c r="FF85" s="365">
        <v>4745416</v>
      </c>
      <c r="FG85" s="365">
        <v>1674951</v>
      </c>
      <c r="FH85" s="365">
        <v>372628</v>
      </c>
      <c r="FI85" s="365">
        <v>1064594</v>
      </c>
      <c r="FJ85" s="365">
        <v>503710</v>
      </c>
      <c r="FK85" s="365">
        <v>86764</v>
      </c>
      <c r="FL85" s="365">
        <v>10979</v>
      </c>
      <c r="FM85" s="365">
        <v>251855</v>
      </c>
      <c r="FN85" s="365">
        <v>37089</v>
      </c>
      <c r="FO85" s="365">
        <v>3356865</v>
      </c>
      <c r="FP85" s="365">
        <v>2291735</v>
      </c>
      <c r="FQ85" s="365">
        <v>92119</v>
      </c>
      <c r="FR85" s="365">
        <v>3213</v>
      </c>
      <c r="FS85" s="365">
        <v>860405</v>
      </c>
      <c r="FT85" s="365">
        <v>0</v>
      </c>
      <c r="FU85" s="365">
        <v>75516</v>
      </c>
      <c r="FV85" s="365">
        <v>33875</v>
      </c>
      <c r="FW85" s="365">
        <v>0</v>
      </c>
      <c r="FX85" s="365">
        <v>15802800</v>
      </c>
      <c r="FY85" s="365">
        <v>2936035</v>
      </c>
      <c r="FZ85" s="365">
        <v>2601413</v>
      </c>
      <c r="GA85" s="365">
        <v>1142433</v>
      </c>
      <c r="GB85" s="365">
        <v>8470155</v>
      </c>
      <c r="GC85" s="365">
        <v>0</v>
      </c>
      <c r="GD85" s="365">
        <v>101479</v>
      </c>
      <c r="GE85" s="365">
        <v>441155</v>
      </c>
      <c r="GF85" s="365">
        <v>110128</v>
      </c>
      <c r="GG85" s="365">
        <v>5580883</v>
      </c>
      <c r="GH85" s="365">
        <v>54308</v>
      </c>
      <c r="GI85" s="365">
        <v>16014</v>
      </c>
      <c r="GJ85" s="365">
        <v>69451</v>
      </c>
      <c r="GK85" s="365">
        <v>2459505</v>
      </c>
      <c r="GL85" s="365">
        <v>2981606</v>
      </c>
      <c r="GM85" s="365">
        <v>0</v>
      </c>
      <c r="GN85" s="365">
        <v>0</v>
      </c>
      <c r="GO85" s="365">
        <v>0</v>
      </c>
      <c r="GP85" s="365">
        <v>1373756</v>
      </c>
      <c r="GQ85" s="365">
        <v>52219</v>
      </c>
      <c r="GR85" s="365">
        <v>876472</v>
      </c>
      <c r="GS85" s="365">
        <v>445065</v>
      </c>
      <c r="GT85" s="365">
        <v>0</v>
      </c>
      <c r="GU85" s="365">
        <v>0</v>
      </c>
      <c r="GV85" s="365">
        <v>0</v>
      </c>
      <c r="GW85" s="365">
        <v>0</v>
      </c>
      <c r="GX85" s="365">
        <v>0</v>
      </c>
      <c r="GY85" s="365">
        <v>5572972</v>
      </c>
      <c r="GZ85" s="365">
        <v>1348450</v>
      </c>
      <c r="HA85" s="365">
        <v>807450</v>
      </c>
      <c r="HB85" s="365">
        <v>455442</v>
      </c>
      <c r="HC85" s="365">
        <v>1979315</v>
      </c>
      <c r="HD85" s="365">
        <v>168707</v>
      </c>
      <c r="HE85" s="365">
        <v>64403</v>
      </c>
      <c r="HF85" s="365">
        <v>520313</v>
      </c>
      <c r="HG85" s="365">
        <v>161945</v>
      </c>
      <c r="HH85" s="365">
        <v>70118240</v>
      </c>
    </row>
    <row r="86" spans="1:216" ht="15" x14ac:dyDescent="0.25">
      <c r="A86" s="353" t="s">
        <v>442</v>
      </c>
      <c r="B86" s="365">
        <v>62561920</v>
      </c>
      <c r="C86" s="365">
        <v>6577295</v>
      </c>
      <c r="D86" s="365">
        <v>3562320</v>
      </c>
      <c r="E86" s="365">
        <v>2550553</v>
      </c>
      <c r="F86" s="365">
        <v>1843072</v>
      </c>
      <c r="G86" s="365">
        <v>707481</v>
      </c>
      <c r="H86" s="365">
        <v>723944</v>
      </c>
      <c r="I86" s="365">
        <v>339969</v>
      </c>
      <c r="J86" s="365">
        <v>383975</v>
      </c>
      <c r="K86" s="365">
        <v>236385</v>
      </c>
      <c r="L86" s="365">
        <v>111551</v>
      </c>
      <c r="M86" s="365">
        <v>124834</v>
      </c>
      <c r="N86" s="365">
        <v>51438</v>
      </c>
      <c r="O86" s="365">
        <v>38941</v>
      </c>
      <c r="P86" s="365">
        <v>12497</v>
      </c>
      <c r="Q86" s="365">
        <v>104940</v>
      </c>
      <c r="R86" s="365">
        <v>0</v>
      </c>
      <c r="S86" s="365">
        <v>21423</v>
      </c>
      <c r="T86" s="365">
        <v>2742054</v>
      </c>
      <c r="U86" s="365">
        <v>2097194</v>
      </c>
      <c r="V86" s="365">
        <v>545659</v>
      </c>
      <c r="W86" s="365">
        <v>133058</v>
      </c>
      <c r="X86" s="365">
        <v>58077</v>
      </c>
      <c r="Y86" s="365">
        <v>74981</v>
      </c>
      <c r="Z86" s="365">
        <v>22570010</v>
      </c>
      <c r="AA86" s="365">
        <v>20593480</v>
      </c>
      <c r="AB86" s="365">
        <v>263370</v>
      </c>
      <c r="AC86" s="365">
        <v>8087385</v>
      </c>
      <c r="AD86" s="365">
        <v>1736665</v>
      </c>
      <c r="AE86" s="365">
        <v>94117</v>
      </c>
      <c r="AF86" s="365">
        <v>4585859</v>
      </c>
      <c r="AG86" s="365">
        <v>1154705</v>
      </c>
      <c r="AH86" s="365">
        <v>2602147</v>
      </c>
      <c r="AI86" s="365">
        <v>454415</v>
      </c>
      <c r="AJ86" s="365">
        <v>1378788</v>
      </c>
      <c r="AK86" s="365">
        <v>236033</v>
      </c>
      <c r="AL86" s="365">
        <v>0</v>
      </c>
      <c r="AM86" s="365">
        <v>1976526</v>
      </c>
      <c r="AN86" s="365">
        <v>1328</v>
      </c>
      <c r="AO86" s="365">
        <v>1204145</v>
      </c>
      <c r="AP86" s="365">
        <v>250873</v>
      </c>
      <c r="AQ86" s="365">
        <v>0</v>
      </c>
      <c r="AR86" s="365">
        <v>360689</v>
      </c>
      <c r="AS86" s="365">
        <v>0</v>
      </c>
      <c r="AT86" s="365">
        <v>44832</v>
      </c>
      <c r="AU86" s="365">
        <v>0</v>
      </c>
      <c r="AV86" s="365">
        <v>87790</v>
      </c>
      <c r="AW86" s="365">
        <v>26868</v>
      </c>
      <c r="AX86" s="365">
        <v>0</v>
      </c>
      <c r="AY86" s="365">
        <v>5003966</v>
      </c>
      <c r="AZ86" s="365">
        <v>476831</v>
      </c>
      <c r="BA86" s="365">
        <v>219453</v>
      </c>
      <c r="BB86" s="365">
        <v>38662</v>
      </c>
      <c r="BC86" s="365">
        <v>190733</v>
      </c>
      <c r="BD86" s="365">
        <v>27984</v>
      </c>
      <c r="BE86" s="365">
        <v>0</v>
      </c>
      <c r="BF86" s="365">
        <v>0</v>
      </c>
      <c r="BG86" s="365">
        <v>0</v>
      </c>
      <c r="BH86" s="365">
        <v>0</v>
      </c>
      <c r="BI86" s="365">
        <v>0</v>
      </c>
      <c r="BJ86" s="365">
        <v>0</v>
      </c>
      <c r="BK86" s="365">
        <v>0</v>
      </c>
      <c r="BL86" s="365">
        <v>0</v>
      </c>
      <c r="BM86" s="365">
        <v>0</v>
      </c>
      <c r="BN86" s="365">
        <v>1229083</v>
      </c>
      <c r="BO86" s="365">
        <v>0</v>
      </c>
      <c r="BP86" s="365">
        <v>32218</v>
      </c>
      <c r="BQ86" s="365">
        <v>1196865</v>
      </c>
      <c r="BR86" s="365">
        <v>0</v>
      </c>
      <c r="BS86" s="365">
        <v>0</v>
      </c>
      <c r="BT86" s="365">
        <v>0</v>
      </c>
      <c r="BU86" s="365">
        <v>790177</v>
      </c>
      <c r="BV86" s="365">
        <v>24854</v>
      </c>
      <c r="BW86" s="365">
        <v>51549</v>
      </c>
      <c r="BX86" s="365">
        <v>664986</v>
      </c>
      <c r="BY86" s="365">
        <v>48788</v>
      </c>
      <c r="BZ86" s="365">
        <v>0</v>
      </c>
      <c r="CA86" s="365">
        <v>0</v>
      </c>
      <c r="CB86" s="365">
        <v>583612</v>
      </c>
      <c r="CC86" s="365">
        <v>354770</v>
      </c>
      <c r="CD86" s="365">
        <v>0</v>
      </c>
      <c r="CE86" s="365">
        <v>228842</v>
      </c>
      <c r="CF86" s="365">
        <v>0</v>
      </c>
      <c r="CG86" s="365">
        <v>0</v>
      </c>
      <c r="CH86" s="365">
        <v>0</v>
      </c>
      <c r="CI86" s="365">
        <v>1924262</v>
      </c>
      <c r="CJ86" s="365">
        <v>127401</v>
      </c>
      <c r="CK86" s="365">
        <v>93341</v>
      </c>
      <c r="CL86" s="365">
        <v>1308432</v>
      </c>
      <c r="CM86" s="365">
        <v>16017</v>
      </c>
      <c r="CN86" s="365">
        <v>0</v>
      </c>
      <c r="CO86" s="365">
        <v>379072</v>
      </c>
      <c r="CP86" s="365">
        <v>1799623</v>
      </c>
      <c r="CQ86" s="365">
        <v>183937</v>
      </c>
      <c r="CR86" s="365">
        <v>416858</v>
      </c>
      <c r="CS86" s="365">
        <v>349799</v>
      </c>
      <c r="CT86" s="365">
        <v>347735</v>
      </c>
      <c r="CU86" s="365">
        <v>269016</v>
      </c>
      <c r="CV86" s="365">
        <v>232279</v>
      </c>
      <c r="CW86" s="365">
        <v>44631</v>
      </c>
      <c r="CX86" s="365">
        <v>0</v>
      </c>
      <c r="CY86" s="365">
        <v>0</v>
      </c>
      <c r="CZ86" s="365">
        <v>0</v>
      </c>
      <c r="DA86" s="365">
        <v>33920</v>
      </c>
      <c r="DB86" s="365">
        <v>4352</v>
      </c>
      <c r="DC86" s="365">
        <v>0</v>
      </c>
      <c r="DD86" s="365">
        <v>14443280</v>
      </c>
      <c r="DE86" s="365">
        <v>2528282</v>
      </c>
      <c r="DF86" s="365">
        <v>3098136</v>
      </c>
      <c r="DG86" s="365">
        <v>7913526</v>
      </c>
      <c r="DH86" s="365">
        <v>105330</v>
      </c>
      <c r="DI86" s="365">
        <v>200127</v>
      </c>
      <c r="DJ86" s="365">
        <v>597883</v>
      </c>
      <c r="DK86" s="365">
        <v>12123110</v>
      </c>
      <c r="DL86" s="365">
        <v>8573321</v>
      </c>
      <c r="DM86" s="365">
        <v>2939114</v>
      </c>
      <c r="DN86" s="365">
        <v>127534</v>
      </c>
      <c r="DO86" s="365">
        <v>530690</v>
      </c>
      <c r="DP86" s="365">
        <v>214566</v>
      </c>
      <c r="DQ86" s="365">
        <v>1904848</v>
      </c>
      <c r="DR86" s="365">
        <v>0</v>
      </c>
      <c r="DS86" s="365">
        <v>10042</v>
      </c>
      <c r="DT86" s="365">
        <v>106848</v>
      </c>
      <c r="DU86" s="365">
        <v>44587</v>
      </c>
      <c r="DV86" s="365">
        <v>5614926</v>
      </c>
      <c r="DW86" s="365">
        <v>132957</v>
      </c>
      <c r="DX86" s="365">
        <v>445065</v>
      </c>
      <c r="DY86" s="365">
        <v>230901</v>
      </c>
      <c r="DZ86" s="365">
        <v>4197320</v>
      </c>
      <c r="EA86" s="365">
        <v>0</v>
      </c>
      <c r="EB86" s="365">
        <v>10042</v>
      </c>
      <c r="EC86" s="365">
        <v>449885</v>
      </c>
      <c r="ED86" s="365">
        <v>148757</v>
      </c>
      <c r="EE86" s="365">
        <v>8416530</v>
      </c>
      <c r="EF86" s="365">
        <v>260491</v>
      </c>
      <c r="EG86" s="365">
        <v>959554</v>
      </c>
      <c r="EH86" s="365">
        <v>445466</v>
      </c>
      <c r="EI86" s="365">
        <v>5990901</v>
      </c>
      <c r="EJ86" s="365">
        <v>0</v>
      </c>
      <c r="EK86" s="365">
        <v>20084</v>
      </c>
      <c r="EL86" s="365">
        <v>546691</v>
      </c>
      <c r="EM86" s="365">
        <v>193343</v>
      </c>
      <c r="EN86" s="365">
        <v>100421</v>
      </c>
      <c r="EO86" s="365">
        <v>0</v>
      </c>
      <c r="EP86" s="365">
        <v>16201</v>
      </c>
      <c r="EQ86" s="365">
        <v>0</v>
      </c>
      <c r="ER86" s="365">
        <v>74177</v>
      </c>
      <c r="ES86" s="365">
        <v>0</v>
      </c>
      <c r="ET86" s="365">
        <v>0</v>
      </c>
      <c r="EU86" s="365">
        <v>10042</v>
      </c>
      <c r="EV86" s="365">
        <v>0</v>
      </c>
      <c r="EW86" s="365">
        <v>1078318</v>
      </c>
      <c r="EX86" s="365">
        <v>69893</v>
      </c>
      <c r="EY86" s="365">
        <v>223537</v>
      </c>
      <c r="EZ86" s="365">
        <v>161209</v>
      </c>
      <c r="FA86" s="365">
        <v>520983</v>
      </c>
      <c r="FB86" s="365">
        <v>13122</v>
      </c>
      <c r="FC86" s="365">
        <v>0</v>
      </c>
      <c r="FD86" s="365">
        <v>40972</v>
      </c>
      <c r="FE86" s="365">
        <v>48604</v>
      </c>
      <c r="FF86" s="365">
        <v>94596</v>
      </c>
      <c r="FG86" s="365">
        <v>7632</v>
      </c>
      <c r="FH86" s="365">
        <v>66947</v>
      </c>
      <c r="FI86" s="365">
        <v>0</v>
      </c>
      <c r="FJ86" s="365">
        <v>0</v>
      </c>
      <c r="FK86" s="365">
        <v>0</v>
      </c>
      <c r="FL86" s="365">
        <v>0</v>
      </c>
      <c r="FM86" s="365">
        <v>0</v>
      </c>
      <c r="FN86" s="365">
        <v>0</v>
      </c>
      <c r="FO86" s="365">
        <v>321079</v>
      </c>
      <c r="FP86" s="365">
        <v>183703</v>
      </c>
      <c r="FQ86" s="365">
        <v>46997</v>
      </c>
      <c r="FR86" s="365">
        <v>0</v>
      </c>
      <c r="FS86" s="365">
        <v>90379</v>
      </c>
      <c r="FT86" s="365">
        <v>0</v>
      </c>
      <c r="FU86" s="365">
        <v>0</v>
      </c>
      <c r="FV86" s="365">
        <v>0</v>
      </c>
      <c r="FW86" s="365">
        <v>0</v>
      </c>
      <c r="FX86" s="365">
        <v>786375</v>
      </c>
      <c r="FY86" s="365">
        <v>87366</v>
      </c>
      <c r="FZ86" s="365">
        <v>165882</v>
      </c>
      <c r="GA86" s="365">
        <v>77163</v>
      </c>
      <c r="GB86" s="365">
        <v>355503</v>
      </c>
      <c r="GC86" s="365">
        <v>0</v>
      </c>
      <c r="GD86" s="365">
        <v>0</v>
      </c>
      <c r="GE86" s="365">
        <v>100461</v>
      </c>
      <c r="GF86" s="365">
        <v>0</v>
      </c>
      <c r="GG86" s="365">
        <v>316968</v>
      </c>
      <c r="GH86" s="365">
        <v>0</v>
      </c>
      <c r="GI86" s="365">
        <v>0</v>
      </c>
      <c r="GJ86" s="365">
        <v>0</v>
      </c>
      <c r="GK86" s="365">
        <v>201042</v>
      </c>
      <c r="GL86" s="365">
        <v>115926</v>
      </c>
      <c r="GM86" s="365">
        <v>0</v>
      </c>
      <c r="GN86" s="365">
        <v>0</v>
      </c>
      <c r="GO86" s="365">
        <v>0</v>
      </c>
      <c r="GP86" s="365">
        <v>226014</v>
      </c>
      <c r="GQ86" s="365">
        <v>26109</v>
      </c>
      <c r="GR86" s="365">
        <v>190264</v>
      </c>
      <c r="GS86" s="365">
        <v>9640</v>
      </c>
      <c r="GT86" s="365">
        <v>0</v>
      </c>
      <c r="GU86" s="365">
        <v>0</v>
      </c>
      <c r="GV86" s="365">
        <v>0</v>
      </c>
      <c r="GW86" s="365">
        <v>0</v>
      </c>
      <c r="GX86" s="365">
        <v>0</v>
      </c>
      <c r="GY86" s="365">
        <v>726444</v>
      </c>
      <c r="GZ86" s="365">
        <v>94262</v>
      </c>
      <c r="HA86" s="365">
        <v>157326</v>
      </c>
      <c r="HB86" s="365">
        <v>26578</v>
      </c>
      <c r="HC86" s="365">
        <v>275019</v>
      </c>
      <c r="HD86" s="365">
        <v>0</v>
      </c>
      <c r="HE86" s="365">
        <v>0</v>
      </c>
      <c r="HF86" s="365">
        <v>165895</v>
      </c>
      <c r="HG86" s="365">
        <v>7364</v>
      </c>
      <c r="HH86" s="365">
        <v>3689135</v>
      </c>
    </row>
    <row r="87" spans="1:216" ht="15" x14ac:dyDescent="0.25">
      <c r="A87" s="353" t="s">
        <v>443</v>
      </c>
      <c r="B87" s="365">
        <v>104636500</v>
      </c>
      <c r="C87" s="365">
        <v>10296220</v>
      </c>
      <c r="D87" s="365">
        <v>7232302</v>
      </c>
      <c r="E87" s="365">
        <v>4662602</v>
      </c>
      <c r="F87" s="365">
        <v>2132546</v>
      </c>
      <c r="G87" s="365">
        <v>2530056</v>
      </c>
      <c r="H87" s="365">
        <v>2149579</v>
      </c>
      <c r="I87" s="365">
        <v>1228732</v>
      </c>
      <c r="J87" s="365">
        <v>916496</v>
      </c>
      <c r="K87" s="365">
        <v>420121</v>
      </c>
      <c r="L87" s="365">
        <v>199765</v>
      </c>
      <c r="M87" s="365">
        <v>220357</v>
      </c>
      <c r="N87" s="365">
        <v>0</v>
      </c>
      <c r="O87" s="365">
        <v>0</v>
      </c>
      <c r="P87" s="365">
        <v>0</v>
      </c>
      <c r="Q87" s="365">
        <v>90725</v>
      </c>
      <c r="R87" s="365">
        <v>70183</v>
      </c>
      <c r="S87" s="365">
        <v>9373</v>
      </c>
      <c r="T87" s="365">
        <v>2710935</v>
      </c>
      <c r="U87" s="365">
        <v>1844165</v>
      </c>
      <c r="V87" s="365">
        <v>866771</v>
      </c>
      <c r="W87" s="365">
        <v>67059</v>
      </c>
      <c r="X87" s="365">
        <v>61257</v>
      </c>
      <c r="Y87" s="365">
        <v>5802</v>
      </c>
      <c r="Z87" s="365">
        <v>40322890</v>
      </c>
      <c r="AA87" s="365">
        <v>36649380</v>
      </c>
      <c r="AB87" s="365">
        <v>167301</v>
      </c>
      <c r="AC87" s="365">
        <v>10050790</v>
      </c>
      <c r="AD87" s="365">
        <v>2405635</v>
      </c>
      <c r="AE87" s="365">
        <v>0</v>
      </c>
      <c r="AF87" s="365">
        <v>2293398</v>
      </c>
      <c r="AG87" s="365">
        <v>1554446</v>
      </c>
      <c r="AH87" s="365">
        <v>5288960</v>
      </c>
      <c r="AI87" s="365">
        <v>738171</v>
      </c>
      <c r="AJ87" s="365">
        <v>11404660</v>
      </c>
      <c r="AK87" s="365">
        <v>2723522</v>
      </c>
      <c r="AL87" s="365">
        <v>22494</v>
      </c>
      <c r="AM87" s="365">
        <v>3651019</v>
      </c>
      <c r="AN87" s="365">
        <v>14840</v>
      </c>
      <c r="AO87" s="365">
        <v>571104</v>
      </c>
      <c r="AP87" s="365">
        <v>1401126</v>
      </c>
      <c r="AQ87" s="365">
        <v>0</v>
      </c>
      <c r="AR87" s="365">
        <v>986310</v>
      </c>
      <c r="AS87" s="365">
        <v>0</v>
      </c>
      <c r="AT87" s="365">
        <v>563918</v>
      </c>
      <c r="AU87" s="365">
        <v>0</v>
      </c>
      <c r="AV87" s="365">
        <v>113721</v>
      </c>
      <c r="AW87" s="365">
        <v>0</v>
      </c>
      <c r="AX87" s="365">
        <v>0</v>
      </c>
      <c r="AY87" s="365">
        <v>9294157</v>
      </c>
      <c r="AZ87" s="365">
        <v>835099</v>
      </c>
      <c r="BA87" s="365">
        <v>111199</v>
      </c>
      <c r="BB87" s="365">
        <v>0</v>
      </c>
      <c r="BC87" s="365">
        <v>723900</v>
      </c>
      <c r="BD87" s="365">
        <v>0</v>
      </c>
      <c r="BE87" s="365">
        <v>0</v>
      </c>
      <c r="BF87" s="365">
        <v>0</v>
      </c>
      <c r="BG87" s="365">
        <v>825341</v>
      </c>
      <c r="BH87" s="365">
        <v>778211</v>
      </c>
      <c r="BI87" s="365">
        <v>0</v>
      </c>
      <c r="BJ87" s="365">
        <v>47131</v>
      </c>
      <c r="BK87" s="365">
        <v>0</v>
      </c>
      <c r="BL87" s="365">
        <v>0</v>
      </c>
      <c r="BM87" s="365">
        <v>0</v>
      </c>
      <c r="BN87" s="365">
        <v>2042458</v>
      </c>
      <c r="BO87" s="365">
        <v>16201</v>
      </c>
      <c r="BP87" s="365">
        <v>0</v>
      </c>
      <c r="BQ87" s="365">
        <v>2026256</v>
      </c>
      <c r="BR87" s="365">
        <v>0</v>
      </c>
      <c r="BS87" s="365">
        <v>0</v>
      </c>
      <c r="BT87" s="365">
        <v>0</v>
      </c>
      <c r="BU87" s="365">
        <v>734578</v>
      </c>
      <c r="BV87" s="365">
        <v>58914</v>
      </c>
      <c r="BW87" s="365">
        <v>0</v>
      </c>
      <c r="BX87" s="365">
        <v>667564</v>
      </c>
      <c r="BY87" s="365">
        <v>8101</v>
      </c>
      <c r="BZ87" s="365">
        <v>0</v>
      </c>
      <c r="CA87" s="365">
        <v>0</v>
      </c>
      <c r="CB87" s="365">
        <v>11783</v>
      </c>
      <c r="CC87" s="365">
        <v>0</v>
      </c>
      <c r="CD87" s="365">
        <v>0</v>
      </c>
      <c r="CE87" s="365">
        <v>11783</v>
      </c>
      <c r="CF87" s="365">
        <v>0</v>
      </c>
      <c r="CG87" s="365">
        <v>0</v>
      </c>
      <c r="CH87" s="365">
        <v>0</v>
      </c>
      <c r="CI87" s="365">
        <v>4844899</v>
      </c>
      <c r="CJ87" s="365">
        <v>628718</v>
      </c>
      <c r="CK87" s="365">
        <v>113040</v>
      </c>
      <c r="CL87" s="365">
        <v>3675650</v>
      </c>
      <c r="CM87" s="365">
        <v>65173</v>
      </c>
      <c r="CN87" s="365">
        <v>0</v>
      </c>
      <c r="CO87" s="365">
        <v>362318</v>
      </c>
      <c r="CP87" s="365">
        <v>3125094</v>
      </c>
      <c r="CQ87" s="365">
        <v>174230</v>
      </c>
      <c r="CR87" s="365">
        <v>616304</v>
      </c>
      <c r="CS87" s="365">
        <v>53167</v>
      </c>
      <c r="CT87" s="365">
        <v>1074837</v>
      </c>
      <c r="CU87" s="365">
        <v>116042</v>
      </c>
      <c r="CV87" s="365">
        <v>1090514</v>
      </c>
      <c r="CW87" s="365">
        <v>95288</v>
      </c>
      <c r="CX87" s="365">
        <v>0</v>
      </c>
      <c r="CY87" s="365">
        <v>0</v>
      </c>
      <c r="CZ87" s="365">
        <v>0</v>
      </c>
      <c r="DA87" s="365">
        <v>15621</v>
      </c>
      <c r="DB87" s="365">
        <v>63935</v>
      </c>
      <c r="DC87" s="365">
        <v>15733</v>
      </c>
      <c r="DD87" s="365">
        <v>27558130</v>
      </c>
      <c r="DE87" s="365">
        <v>4252573</v>
      </c>
      <c r="DF87" s="365">
        <v>9749024</v>
      </c>
      <c r="DG87" s="365">
        <v>12531710</v>
      </c>
      <c r="DH87" s="365">
        <v>928334</v>
      </c>
      <c r="DI87" s="365">
        <v>38562</v>
      </c>
      <c r="DJ87" s="365">
        <v>57932</v>
      </c>
      <c r="DK87" s="365">
        <v>13944770</v>
      </c>
      <c r="DL87" s="365">
        <v>9579135</v>
      </c>
      <c r="DM87" s="365">
        <v>5154798</v>
      </c>
      <c r="DN87" s="365">
        <v>721757</v>
      </c>
      <c r="DO87" s="365">
        <v>939068</v>
      </c>
      <c r="DP87" s="365">
        <v>497484</v>
      </c>
      <c r="DQ87" s="365">
        <v>2480326</v>
      </c>
      <c r="DR87" s="365">
        <v>0</v>
      </c>
      <c r="DS87" s="365">
        <v>69893</v>
      </c>
      <c r="DT87" s="365">
        <v>299722</v>
      </c>
      <c r="DU87" s="365">
        <v>146547</v>
      </c>
      <c r="DV87" s="365">
        <v>4391935</v>
      </c>
      <c r="DW87" s="365">
        <v>331723</v>
      </c>
      <c r="DX87" s="365">
        <v>489986</v>
      </c>
      <c r="DY87" s="365">
        <v>421165</v>
      </c>
      <c r="DZ87" s="365">
        <v>2664765</v>
      </c>
      <c r="EA87" s="365">
        <v>0</v>
      </c>
      <c r="EB87" s="365">
        <v>33741</v>
      </c>
      <c r="EC87" s="365">
        <v>410118</v>
      </c>
      <c r="ED87" s="365">
        <v>40436</v>
      </c>
      <c r="EE87" s="365">
        <v>9203092</v>
      </c>
      <c r="EF87" s="365">
        <v>1031254</v>
      </c>
      <c r="EG87" s="365">
        <v>1416200</v>
      </c>
      <c r="EH87" s="365">
        <v>841325</v>
      </c>
      <c r="EI87" s="365">
        <v>4957103</v>
      </c>
      <c r="EJ87" s="365">
        <v>0</v>
      </c>
      <c r="EK87" s="365">
        <v>97207</v>
      </c>
      <c r="EL87" s="365">
        <v>703548</v>
      </c>
      <c r="EM87" s="365">
        <v>156456</v>
      </c>
      <c r="EN87" s="365">
        <v>298384</v>
      </c>
      <c r="EO87" s="365">
        <v>22226</v>
      </c>
      <c r="EP87" s="365">
        <v>12854</v>
      </c>
      <c r="EQ87" s="365">
        <v>77324</v>
      </c>
      <c r="ER87" s="365">
        <v>142731</v>
      </c>
      <c r="ES87" s="365">
        <v>0</v>
      </c>
      <c r="ET87" s="365">
        <v>6427</v>
      </c>
      <c r="EU87" s="365">
        <v>6293</v>
      </c>
      <c r="EV87" s="365">
        <v>30528</v>
      </c>
      <c r="EW87" s="365">
        <v>869443</v>
      </c>
      <c r="EX87" s="365">
        <v>127869</v>
      </c>
      <c r="EY87" s="365">
        <v>160339</v>
      </c>
      <c r="EZ87" s="365">
        <v>131752</v>
      </c>
      <c r="FA87" s="365">
        <v>293296</v>
      </c>
      <c r="FB87" s="365">
        <v>20084</v>
      </c>
      <c r="FC87" s="365">
        <v>9908</v>
      </c>
      <c r="FD87" s="365">
        <v>93458</v>
      </c>
      <c r="FE87" s="365">
        <v>32737</v>
      </c>
      <c r="FF87" s="365">
        <v>414202</v>
      </c>
      <c r="FG87" s="365">
        <v>85826</v>
      </c>
      <c r="FH87" s="365">
        <v>12720</v>
      </c>
      <c r="FI87" s="365">
        <v>200373</v>
      </c>
      <c r="FJ87" s="365">
        <v>18076</v>
      </c>
      <c r="FK87" s="365">
        <v>51014</v>
      </c>
      <c r="FL87" s="365">
        <v>0</v>
      </c>
      <c r="FM87" s="365">
        <v>34009</v>
      </c>
      <c r="FN87" s="365">
        <v>0</v>
      </c>
      <c r="FO87" s="365">
        <v>571662</v>
      </c>
      <c r="FP87" s="365">
        <v>451693</v>
      </c>
      <c r="FQ87" s="365">
        <v>0</v>
      </c>
      <c r="FR87" s="365">
        <v>0</v>
      </c>
      <c r="FS87" s="365">
        <v>44453</v>
      </c>
      <c r="FT87" s="365">
        <v>0</v>
      </c>
      <c r="FU87" s="365">
        <v>75516</v>
      </c>
      <c r="FV87" s="365">
        <v>0</v>
      </c>
      <c r="FW87" s="365">
        <v>0</v>
      </c>
      <c r="FX87" s="365">
        <v>1347780</v>
      </c>
      <c r="FY87" s="365">
        <v>420709</v>
      </c>
      <c r="FZ87" s="365">
        <v>181400</v>
      </c>
      <c r="GA87" s="365">
        <v>45390</v>
      </c>
      <c r="GB87" s="365">
        <v>648718</v>
      </c>
      <c r="GC87" s="365">
        <v>0</v>
      </c>
      <c r="GD87" s="365">
        <v>0</v>
      </c>
      <c r="GE87" s="365">
        <v>51563</v>
      </c>
      <c r="GF87" s="365">
        <v>0</v>
      </c>
      <c r="GG87" s="365">
        <v>516444</v>
      </c>
      <c r="GH87" s="365">
        <v>0</v>
      </c>
      <c r="GI87" s="365">
        <v>0</v>
      </c>
      <c r="GJ87" s="365">
        <v>29417</v>
      </c>
      <c r="GK87" s="365">
        <v>199824</v>
      </c>
      <c r="GL87" s="365">
        <v>287203</v>
      </c>
      <c r="GM87" s="365">
        <v>0</v>
      </c>
      <c r="GN87" s="365">
        <v>0</v>
      </c>
      <c r="GO87" s="365">
        <v>0</v>
      </c>
      <c r="GP87" s="365">
        <v>122379</v>
      </c>
      <c r="GQ87" s="365">
        <v>5088</v>
      </c>
      <c r="GR87" s="365">
        <v>110530</v>
      </c>
      <c r="GS87" s="365">
        <v>6762</v>
      </c>
      <c r="GT87" s="365">
        <v>0</v>
      </c>
      <c r="GU87" s="365">
        <v>0</v>
      </c>
      <c r="GV87" s="365">
        <v>0</v>
      </c>
      <c r="GW87" s="365">
        <v>0</v>
      </c>
      <c r="GX87" s="365">
        <v>0</v>
      </c>
      <c r="GY87" s="365">
        <v>523728</v>
      </c>
      <c r="GZ87" s="365">
        <v>201578</v>
      </c>
      <c r="HA87" s="365">
        <v>76052</v>
      </c>
      <c r="HB87" s="365">
        <v>0</v>
      </c>
      <c r="HC87" s="365">
        <v>151301</v>
      </c>
      <c r="HD87" s="365">
        <v>52085</v>
      </c>
      <c r="HE87" s="365">
        <v>9373</v>
      </c>
      <c r="HF87" s="365">
        <v>6561</v>
      </c>
      <c r="HG87" s="365">
        <v>0</v>
      </c>
      <c r="HH87" s="365">
        <v>5899892</v>
      </c>
    </row>
    <row r="88" spans="1:216" ht="15" x14ac:dyDescent="0.25">
      <c r="A88" s="353" t="s">
        <v>444</v>
      </c>
      <c r="B88" s="365">
        <v>123705600</v>
      </c>
      <c r="C88" s="365">
        <v>11176380</v>
      </c>
      <c r="D88" s="365">
        <v>7898376</v>
      </c>
      <c r="E88" s="365">
        <v>6162754</v>
      </c>
      <c r="F88" s="365">
        <v>3081143</v>
      </c>
      <c r="G88" s="365">
        <v>3058403</v>
      </c>
      <c r="H88" s="365">
        <v>1399938</v>
      </c>
      <c r="I88" s="365">
        <v>531979</v>
      </c>
      <c r="J88" s="365">
        <v>867959</v>
      </c>
      <c r="K88" s="365">
        <v>105420</v>
      </c>
      <c r="L88" s="365">
        <v>82769</v>
      </c>
      <c r="M88" s="365">
        <v>22650</v>
      </c>
      <c r="N88" s="365">
        <v>230265</v>
      </c>
      <c r="O88" s="365">
        <v>209400</v>
      </c>
      <c r="P88" s="365">
        <v>20865</v>
      </c>
      <c r="Q88" s="365">
        <v>369370</v>
      </c>
      <c r="R88" s="365">
        <v>92934</v>
      </c>
      <c r="S88" s="365">
        <v>221573</v>
      </c>
      <c r="T88" s="365">
        <v>2192154</v>
      </c>
      <c r="U88" s="365">
        <v>1111558</v>
      </c>
      <c r="V88" s="365">
        <v>1059104</v>
      </c>
      <c r="W88" s="365">
        <v>651117</v>
      </c>
      <c r="X88" s="365">
        <v>459927</v>
      </c>
      <c r="Y88" s="365">
        <v>191190</v>
      </c>
      <c r="Z88" s="365">
        <v>58385380</v>
      </c>
      <c r="AA88" s="365">
        <v>53110950</v>
      </c>
      <c r="AB88" s="365">
        <v>2822716</v>
      </c>
      <c r="AC88" s="365">
        <v>18117480</v>
      </c>
      <c r="AD88" s="365">
        <v>7759734</v>
      </c>
      <c r="AE88" s="365">
        <v>885867</v>
      </c>
      <c r="AF88" s="365">
        <v>5398229</v>
      </c>
      <c r="AG88" s="365">
        <v>3688197</v>
      </c>
      <c r="AH88" s="365">
        <v>5637152</v>
      </c>
      <c r="AI88" s="365">
        <v>1891938</v>
      </c>
      <c r="AJ88" s="365">
        <v>6285971</v>
      </c>
      <c r="AK88" s="365">
        <v>561028</v>
      </c>
      <c r="AL88" s="365">
        <v>19839</v>
      </c>
      <c r="AM88" s="365">
        <v>5258811</v>
      </c>
      <c r="AN88" s="365">
        <v>44520</v>
      </c>
      <c r="AO88" s="365">
        <v>2422506</v>
      </c>
      <c r="AP88" s="365">
        <v>237596</v>
      </c>
      <c r="AQ88" s="365">
        <v>0</v>
      </c>
      <c r="AR88" s="365">
        <v>1374180</v>
      </c>
      <c r="AS88" s="365">
        <v>418721</v>
      </c>
      <c r="AT88" s="365">
        <v>189249</v>
      </c>
      <c r="AU88" s="365">
        <v>205572</v>
      </c>
      <c r="AV88" s="365">
        <v>366469</v>
      </c>
      <c r="AW88" s="365">
        <v>0</v>
      </c>
      <c r="AX88" s="365">
        <v>0</v>
      </c>
      <c r="AY88" s="365">
        <v>8965162</v>
      </c>
      <c r="AZ88" s="365">
        <v>601286</v>
      </c>
      <c r="BA88" s="365">
        <v>226449</v>
      </c>
      <c r="BB88" s="365">
        <v>0</v>
      </c>
      <c r="BC88" s="365">
        <v>374837</v>
      </c>
      <c r="BD88" s="365">
        <v>0</v>
      </c>
      <c r="BE88" s="365">
        <v>0</v>
      </c>
      <c r="BF88" s="365">
        <v>0</v>
      </c>
      <c r="BG88" s="365">
        <v>326049</v>
      </c>
      <c r="BH88" s="365">
        <v>319238</v>
      </c>
      <c r="BI88" s="365">
        <v>0</v>
      </c>
      <c r="BJ88" s="365">
        <v>0</v>
      </c>
      <c r="BK88" s="365">
        <v>6812</v>
      </c>
      <c r="BL88" s="365">
        <v>0</v>
      </c>
      <c r="BM88" s="365">
        <v>0</v>
      </c>
      <c r="BN88" s="365">
        <v>3394891</v>
      </c>
      <c r="BO88" s="365">
        <v>46026</v>
      </c>
      <c r="BP88" s="365">
        <v>79901</v>
      </c>
      <c r="BQ88" s="365">
        <v>3159605</v>
      </c>
      <c r="BR88" s="365">
        <v>109358</v>
      </c>
      <c r="BS88" s="365">
        <v>0</v>
      </c>
      <c r="BT88" s="365">
        <v>0</v>
      </c>
      <c r="BU88" s="365">
        <v>1724509</v>
      </c>
      <c r="BV88" s="365">
        <v>115065</v>
      </c>
      <c r="BW88" s="365">
        <v>0</v>
      </c>
      <c r="BX88" s="365">
        <v>1609443</v>
      </c>
      <c r="BY88" s="365">
        <v>0</v>
      </c>
      <c r="BZ88" s="365">
        <v>0</v>
      </c>
      <c r="CA88" s="365">
        <v>0</v>
      </c>
      <c r="CB88" s="365">
        <v>409081</v>
      </c>
      <c r="CC88" s="365">
        <v>35348</v>
      </c>
      <c r="CD88" s="365">
        <v>38662</v>
      </c>
      <c r="CE88" s="365">
        <v>335071</v>
      </c>
      <c r="CF88" s="365">
        <v>0</v>
      </c>
      <c r="CG88" s="365">
        <v>0</v>
      </c>
      <c r="CH88" s="365">
        <v>0</v>
      </c>
      <c r="CI88" s="365">
        <v>2509347</v>
      </c>
      <c r="CJ88" s="365">
        <v>965077</v>
      </c>
      <c r="CK88" s="365">
        <v>32587</v>
      </c>
      <c r="CL88" s="365">
        <v>1163910</v>
      </c>
      <c r="CM88" s="365">
        <v>23197</v>
      </c>
      <c r="CN88" s="365">
        <v>0</v>
      </c>
      <c r="CO88" s="365">
        <v>324577</v>
      </c>
      <c r="CP88" s="365">
        <v>3085093</v>
      </c>
      <c r="CQ88" s="365">
        <v>270746</v>
      </c>
      <c r="CR88" s="365">
        <v>1314340</v>
      </c>
      <c r="CS88" s="365">
        <v>185109</v>
      </c>
      <c r="CT88" s="365">
        <v>852182</v>
      </c>
      <c r="CU88" s="365">
        <v>281457</v>
      </c>
      <c r="CV88" s="365">
        <v>181259</v>
      </c>
      <c r="CW88" s="365">
        <v>458253</v>
      </c>
      <c r="CX88" s="365">
        <v>0</v>
      </c>
      <c r="CY88" s="365">
        <v>0</v>
      </c>
      <c r="CZ88" s="365">
        <v>0</v>
      </c>
      <c r="DA88" s="365">
        <v>151914</v>
      </c>
      <c r="DB88" s="365">
        <v>258472</v>
      </c>
      <c r="DC88" s="365">
        <v>16848</v>
      </c>
      <c r="DD88" s="365">
        <v>21473700</v>
      </c>
      <c r="DE88" s="365">
        <v>2294949</v>
      </c>
      <c r="DF88" s="365">
        <v>3574532</v>
      </c>
      <c r="DG88" s="365">
        <v>15002410</v>
      </c>
      <c r="DH88" s="365">
        <v>257881</v>
      </c>
      <c r="DI88" s="365">
        <v>343930</v>
      </c>
      <c r="DJ88" s="365">
        <v>0</v>
      </c>
      <c r="DK88" s="365">
        <v>20161610</v>
      </c>
      <c r="DL88" s="365">
        <v>12645580</v>
      </c>
      <c r="DM88" s="365">
        <v>8209798</v>
      </c>
      <c r="DN88" s="365">
        <v>364661</v>
      </c>
      <c r="DO88" s="365">
        <v>952123</v>
      </c>
      <c r="DP88" s="365">
        <v>374569</v>
      </c>
      <c r="DQ88" s="365">
        <v>5530304</v>
      </c>
      <c r="DR88" s="365">
        <v>0</v>
      </c>
      <c r="DS88" s="365">
        <v>61993</v>
      </c>
      <c r="DT88" s="365">
        <v>769491</v>
      </c>
      <c r="DU88" s="365">
        <v>156656</v>
      </c>
      <c r="DV88" s="365">
        <v>4199194</v>
      </c>
      <c r="DW88" s="365">
        <v>347054</v>
      </c>
      <c r="DX88" s="365">
        <v>724502</v>
      </c>
      <c r="DY88" s="365">
        <v>425516</v>
      </c>
      <c r="DZ88" s="365">
        <v>2110911</v>
      </c>
      <c r="EA88" s="365">
        <v>0</v>
      </c>
      <c r="EB88" s="365">
        <v>91517</v>
      </c>
      <c r="EC88" s="365">
        <v>278433</v>
      </c>
      <c r="ED88" s="365">
        <v>221260</v>
      </c>
      <c r="EE88" s="365">
        <v>11307310</v>
      </c>
      <c r="EF88" s="365">
        <v>625621</v>
      </c>
      <c r="EG88" s="365">
        <v>1505508</v>
      </c>
      <c r="EH88" s="365">
        <v>727649</v>
      </c>
      <c r="EI88" s="365">
        <v>6973351</v>
      </c>
      <c r="EJ88" s="365">
        <v>0</v>
      </c>
      <c r="EK88" s="365">
        <v>153510</v>
      </c>
      <c r="EL88" s="365">
        <v>990082</v>
      </c>
      <c r="EM88" s="365">
        <v>331589</v>
      </c>
      <c r="EN88" s="365">
        <v>836840</v>
      </c>
      <c r="EO88" s="365">
        <v>86094</v>
      </c>
      <c r="EP88" s="365">
        <v>104438</v>
      </c>
      <c r="EQ88" s="365">
        <v>38695</v>
      </c>
      <c r="ER88" s="365">
        <v>561285</v>
      </c>
      <c r="ES88" s="365">
        <v>0</v>
      </c>
      <c r="ET88" s="365">
        <v>0</v>
      </c>
      <c r="EU88" s="365">
        <v>0</v>
      </c>
      <c r="EV88" s="365">
        <v>46327</v>
      </c>
      <c r="EW88" s="365">
        <v>2389411</v>
      </c>
      <c r="EX88" s="365">
        <v>315455</v>
      </c>
      <c r="EY88" s="365">
        <v>200239</v>
      </c>
      <c r="EZ88" s="365">
        <v>192741</v>
      </c>
      <c r="FA88" s="365">
        <v>1359764</v>
      </c>
      <c r="FB88" s="365">
        <v>8435</v>
      </c>
      <c r="FC88" s="365">
        <v>39365</v>
      </c>
      <c r="FD88" s="365">
        <v>239403</v>
      </c>
      <c r="FE88" s="365">
        <v>34009</v>
      </c>
      <c r="FF88" s="365">
        <v>477266</v>
      </c>
      <c r="FG88" s="365">
        <v>96672</v>
      </c>
      <c r="FH88" s="365">
        <v>24770</v>
      </c>
      <c r="FI88" s="365">
        <v>38361</v>
      </c>
      <c r="FJ88" s="365">
        <v>95065</v>
      </c>
      <c r="FK88" s="365">
        <v>3080</v>
      </c>
      <c r="FL88" s="365">
        <v>0</v>
      </c>
      <c r="FM88" s="365">
        <v>0</v>
      </c>
      <c r="FN88" s="365">
        <v>0</v>
      </c>
      <c r="FO88" s="365">
        <v>621872</v>
      </c>
      <c r="FP88" s="365">
        <v>474187</v>
      </c>
      <c r="FQ88" s="365">
        <v>3615</v>
      </c>
      <c r="FR88" s="365">
        <v>0</v>
      </c>
      <c r="FS88" s="365">
        <v>144070</v>
      </c>
      <c r="FT88" s="365">
        <v>0</v>
      </c>
      <c r="FU88" s="365">
        <v>0</v>
      </c>
      <c r="FV88" s="365">
        <v>0</v>
      </c>
      <c r="FW88" s="365">
        <v>0</v>
      </c>
      <c r="FX88" s="365">
        <v>2434212</v>
      </c>
      <c r="FY88" s="365">
        <v>222064</v>
      </c>
      <c r="FZ88" s="365">
        <v>255122</v>
      </c>
      <c r="GA88" s="365">
        <v>313032</v>
      </c>
      <c r="GB88" s="365">
        <v>1596650</v>
      </c>
      <c r="GC88" s="365">
        <v>0</v>
      </c>
      <c r="GD88" s="365">
        <v>9922</v>
      </c>
      <c r="GE88" s="365">
        <v>29256</v>
      </c>
      <c r="GF88" s="365">
        <v>8168</v>
      </c>
      <c r="GG88" s="365">
        <v>902167</v>
      </c>
      <c r="GH88" s="365">
        <v>7137</v>
      </c>
      <c r="GI88" s="365">
        <v>0</v>
      </c>
      <c r="GJ88" s="365">
        <v>0</v>
      </c>
      <c r="GK88" s="365">
        <v>540813</v>
      </c>
      <c r="GL88" s="365">
        <v>354217</v>
      </c>
      <c r="GM88" s="365">
        <v>0</v>
      </c>
      <c r="GN88" s="365">
        <v>0</v>
      </c>
      <c r="GO88" s="365">
        <v>0</v>
      </c>
      <c r="GP88" s="365">
        <v>185310</v>
      </c>
      <c r="GQ88" s="365">
        <v>8435</v>
      </c>
      <c r="GR88" s="365">
        <v>161209</v>
      </c>
      <c r="GS88" s="365">
        <v>15666</v>
      </c>
      <c r="GT88" s="365">
        <v>0</v>
      </c>
      <c r="GU88" s="365">
        <v>0</v>
      </c>
      <c r="GV88" s="365">
        <v>0</v>
      </c>
      <c r="GW88" s="365">
        <v>0</v>
      </c>
      <c r="GX88" s="365">
        <v>0</v>
      </c>
      <c r="GY88" s="365">
        <v>505786</v>
      </c>
      <c r="GZ88" s="365">
        <v>85826</v>
      </c>
      <c r="HA88" s="365">
        <v>111936</v>
      </c>
      <c r="HB88" s="365">
        <v>20419</v>
      </c>
      <c r="HC88" s="365">
        <v>230031</v>
      </c>
      <c r="HD88" s="365">
        <v>21691</v>
      </c>
      <c r="HE88" s="365">
        <v>4151</v>
      </c>
      <c r="HF88" s="365">
        <v>10578</v>
      </c>
      <c r="HG88" s="365">
        <v>21155</v>
      </c>
      <c r="HH88" s="365">
        <v>8132770</v>
      </c>
    </row>
    <row r="89" spans="1:216" ht="15" x14ac:dyDescent="0.25">
      <c r="A89" s="353" t="s">
        <v>445</v>
      </c>
      <c r="B89" s="365">
        <v>193839900</v>
      </c>
      <c r="C89" s="365">
        <v>14140330</v>
      </c>
      <c r="D89" s="365">
        <v>10056340</v>
      </c>
      <c r="E89" s="365">
        <v>5556983</v>
      </c>
      <c r="F89" s="365">
        <v>1465105</v>
      </c>
      <c r="G89" s="365">
        <v>4091878</v>
      </c>
      <c r="H89" s="365">
        <v>3852134</v>
      </c>
      <c r="I89" s="365">
        <v>1938784</v>
      </c>
      <c r="J89" s="365">
        <v>1719538</v>
      </c>
      <c r="K89" s="365">
        <v>354993</v>
      </c>
      <c r="L89" s="365">
        <v>128131</v>
      </c>
      <c r="M89" s="365">
        <v>226862</v>
      </c>
      <c r="N89" s="365">
        <v>292230</v>
      </c>
      <c r="O89" s="365">
        <v>73804</v>
      </c>
      <c r="P89" s="365">
        <v>218426</v>
      </c>
      <c r="Q89" s="365">
        <v>2405791</v>
      </c>
      <c r="R89" s="365">
        <v>617588</v>
      </c>
      <c r="S89" s="365">
        <v>1349342</v>
      </c>
      <c r="T89" s="365">
        <v>934086</v>
      </c>
      <c r="U89" s="365">
        <v>703862</v>
      </c>
      <c r="V89" s="365">
        <v>226887</v>
      </c>
      <c r="W89" s="365">
        <v>602692</v>
      </c>
      <c r="X89" s="365">
        <v>496246</v>
      </c>
      <c r="Y89" s="365">
        <v>106446</v>
      </c>
      <c r="Z89" s="365">
        <v>102315700</v>
      </c>
      <c r="AA89" s="365">
        <v>90129300</v>
      </c>
      <c r="AB89" s="365">
        <v>3776612</v>
      </c>
      <c r="AC89" s="365">
        <v>23201100</v>
      </c>
      <c r="AD89" s="365">
        <v>11671470</v>
      </c>
      <c r="AE89" s="365">
        <v>189795</v>
      </c>
      <c r="AF89" s="365">
        <v>8261481</v>
      </c>
      <c r="AG89" s="365">
        <v>4936941</v>
      </c>
      <c r="AH89" s="365">
        <v>12588110</v>
      </c>
      <c r="AI89" s="365">
        <v>2154918</v>
      </c>
      <c r="AJ89" s="365">
        <v>18577750</v>
      </c>
      <c r="AK89" s="365">
        <v>4403874</v>
      </c>
      <c r="AL89" s="365">
        <v>367250</v>
      </c>
      <c r="AM89" s="365">
        <v>12123700</v>
      </c>
      <c r="AN89" s="365">
        <v>154023</v>
      </c>
      <c r="AO89" s="365">
        <v>1984883</v>
      </c>
      <c r="AP89" s="365">
        <v>3171220</v>
      </c>
      <c r="AQ89" s="365">
        <v>51081</v>
      </c>
      <c r="AR89" s="365">
        <v>2363224</v>
      </c>
      <c r="AS89" s="365">
        <v>344678</v>
      </c>
      <c r="AT89" s="365">
        <v>1577097</v>
      </c>
      <c r="AU89" s="365">
        <v>166520</v>
      </c>
      <c r="AV89" s="365">
        <v>1150487</v>
      </c>
      <c r="AW89" s="365">
        <v>1128305</v>
      </c>
      <c r="AX89" s="365">
        <v>32179</v>
      </c>
      <c r="AY89" s="365">
        <v>19840590</v>
      </c>
      <c r="AZ89" s="365">
        <v>5387640</v>
      </c>
      <c r="BA89" s="365">
        <v>311137</v>
      </c>
      <c r="BB89" s="365">
        <v>48235</v>
      </c>
      <c r="BC89" s="365">
        <v>5028268</v>
      </c>
      <c r="BD89" s="365">
        <v>0</v>
      </c>
      <c r="BE89" s="365">
        <v>0</v>
      </c>
      <c r="BF89" s="365">
        <v>0</v>
      </c>
      <c r="BG89" s="365">
        <v>129426</v>
      </c>
      <c r="BH89" s="365">
        <v>9758</v>
      </c>
      <c r="BI89" s="365">
        <v>0</v>
      </c>
      <c r="BJ89" s="365">
        <v>119668</v>
      </c>
      <c r="BK89" s="365">
        <v>0</v>
      </c>
      <c r="BL89" s="365">
        <v>0</v>
      </c>
      <c r="BM89" s="365">
        <v>0</v>
      </c>
      <c r="BN89" s="365">
        <v>5989110</v>
      </c>
      <c r="BO89" s="365">
        <v>136974</v>
      </c>
      <c r="BP89" s="365">
        <v>56152</v>
      </c>
      <c r="BQ89" s="365">
        <v>5735782</v>
      </c>
      <c r="BR89" s="365">
        <v>60202</v>
      </c>
      <c r="BS89" s="365">
        <v>0</v>
      </c>
      <c r="BT89" s="365">
        <v>0</v>
      </c>
      <c r="BU89" s="365">
        <v>4406914</v>
      </c>
      <c r="BV89" s="365">
        <v>87818</v>
      </c>
      <c r="BW89" s="365">
        <v>19147</v>
      </c>
      <c r="BX89" s="365">
        <v>4257974</v>
      </c>
      <c r="BY89" s="365">
        <v>41976</v>
      </c>
      <c r="BZ89" s="365">
        <v>0</v>
      </c>
      <c r="CA89" s="365">
        <v>0</v>
      </c>
      <c r="CB89" s="365">
        <v>767533</v>
      </c>
      <c r="CC89" s="365">
        <v>371707</v>
      </c>
      <c r="CD89" s="365">
        <v>80270</v>
      </c>
      <c r="CE89" s="365">
        <v>315555</v>
      </c>
      <c r="CF89" s="365">
        <v>0</v>
      </c>
      <c r="CG89" s="365">
        <v>0</v>
      </c>
      <c r="CH89" s="365">
        <v>0</v>
      </c>
      <c r="CI89" s="365">
        <v>3159973</v>
      </c>
      <c r="CJ89" s="365">
        <v>746913</v>
      </c>
      <c r="CK89" s="365">
        <v>132003</v>
      </c>
      <c r="CL89" s="365">
        <v>1818218</v>
      </c>
      <c r="CM89" s="365">
        <v>0</v>
      </c>
      <c r="CN89" s="365">
        <v>0</v>
      </c>
      <c r="CO89" s="365">
        <v>462839</v>
      </c>
      <c r="CP89" s="365">
        <v>5071889</v>
      </c>
      <c r="CQ89" s="365">
        <v>349074</v>
      </c>
      <c r="CR89" s="365">
        <v>1740570</v>
      </c>
      <c r="CS89" s="365">
        <v>447430</v>
      </c>
      <c r="CT89" s="365">
        <v>1361426</v>
      </c>
      <c r="CU89" s="365">
        <v>553318</v>
      </c>
      <c r="CV89" s="365">
        <v>620070</v>
      </c>
      <c r="CW89" s="365">
        <v>2235422</v>
      </c>
      <c r="CX89" s="365">
        <v>0</v>
      </c>
      <c r="CY89" s="365">
        <v>0</v>
      </c>
      <c r="CZ89" s="365">
        <v>0</v>
      </c>
      <c r="DA89" s="365">
        <v>615802</v>
      </c>
      <c r="DB89" s="365">
        <v>1059662</v>
      </c>
      <c r="DC89" s="365">
        <v>525033</v>
      </c>
      <c r="DD89" s="365">
        <v>13309320</v>
      </c>
      <c r="DE89" s="365">
        <v>2181496</v>
      </c>
      <c r="DF89" s="365">
        <v>3197129</v>
      </c>
      <c r="DG89" s="365">
        <v>6952597</v>
      </c>
      <c r="DH89" s="365">
        <v>758954</v>
      </c>
      <c r="DI89" s="365">
        <v>219140</v>
      </c>
      <c r="DJ89" s="365">
        <v>0</v>
      </c>
      <c r="DK89" s="365">
        <v>36926680</v>
      </c>
      <c r="DL89" s="365">
        <v>24889970</v>
      </c>
      <c r="DM89" s="365">
        <v>9914272</v>
      </c>
      <c r="DN89" s="365">
        <v>2141841</v>
      </c>
      <c r="DO89" s="365">
        <v>851367</v>
      </c>
      <c r="DP89" s="365">
        <v>1594748</v>
      </c>
      <c r="DQ89" s="365">
        <v>3830583</v>
      </c>
      <c r="DR89" s="365">
        <v>0</v>
      </c>
      <c r="DS89" s="365">
        <v>298986</v>
      </c>
      <c r="DT89" s="365">
        <v>850229</v>
      </c>
      <c r="DU89" s="365">
        <v>346519</v>
      </c>
      <c r="DV89" s="365">
        <v>14610040</v>
      </c>
      <c r="DW89" s="365">
        <v>3257448</v>
      </c>
      <c r="DX89" s="365">
        <v>1172379</v>
      </c>
      <c r="DY89" s="365">
        <v>875066</v>
      </c>
      <c r="DZ89" s="365">
        <v>8236197</v>
      </c>
      <c r="EA89" s="365">
        <v>0</v>
      </c>
      <c r="EB89" s="365">
        <v>126396</v>
      </c>
      <c r="EC89" s="365">
        <v>612098</v>
      </c>
      <c r="ED89" s="365">
        <v>330451</v>
      </c>
      <c r="EE89" s="365">
        <v>23019650</v>
      </c>
      <c r="EF89" s="365">
        <v>4913185</v>
      </c>
      <c r="EG89" s="365">
        <v>1906053</v>
      </c>
      <c r="EH89" s="365">
        <v>2225926</v>
      </c>
      <c r="EI89" s="365">
        <v>11592300</v>
      </c>
      <c r="EJ89" s="365">
        <v>0</v>
      </c>
      <c r="EK89" s="365">
        <v>373900</v>
      </c>
      <c r="EL89" s="365">
        <v>1429389</v>
      </c>
      <c r="EM89" s="365">
        <v>578892</v>
      </c>
      <c r="EN89" s="365">
        <v>1357710</v>
      </c>
      <c r="EO89" s="365">
        <v>418487</v>
      </c>
      <c r="EP89" s="365">
        <v>117693</v>
      </c>
      <c r="EQ89" s="365">
        <v>235587</v>
      </c>
      <c r="ER89" s="365">
        <v>420450</v>
      </c>
      <c r="ES89" s="365">
        <v>0</v>
      </c>
      <c r="ET89" s="365">
        <v>44654</v>
      </c>
      <c r="EU89" s="365">
        <v>32938</v>
      </c>
      <c r="EV89" s="365">
        <v>87902</v>
      </c>
      <c r="EW89" s="365">
        <v>4278075</v>
      </c>
      <c r="EX89" s="365">
        <v>1074234</v>
      </c>
      <c r="EY89" s="365">
        <v>554925</v>
      </c>
      <c r="EZ89" s="365">
        <v>534038</v>
      </c>
      <c r="FA89" s="365">
        <v>1498026</v>
      </c>
      <c r="FB89" s="365">
        <v>8971</v>
      </c>
      <c r="FC89" s="365">
        <v>94195</v>
      </c>
      <c r="FD89" s="365">
        <v>366067</v>
      </c>
      <c r="FE89" s="365">
        <v>147619</v>
      </c>
      <c r="FF89" s="365">
        <v>644768</v>
      </c>
      <c r="FG89" s="365">
        <v>252056</v>
      </c>
      <c r="FH89" s="365">
        <v>13456</v>
      </c>
      <c r="FI89" s="365">
        <v>63667</v>
      </c>
      <c r="FJ89" s="365">
        <v>138982</v>
      </c>
      <c r="FK89" s="365">
        <v>22628</v>
      </c>
      <c r="FL89" s="365">
        <v>0</v>
      </c>
      <c r="FM89" s="365">
        <v>32269</v>
      </c>
      <c r="FN89" s="365">
        <v>20084</v>
      </c>
      <c r="FO89" s="365">
        <v>535042</v>
      </c>
      <c r="FP89" s="365">
        <v>223737</v>
      </c>
      <c r="FQ89" s="365">
        <v>6427</v>
      </c>
      <c r="FR89" s="365">
        <v>3213</v>
      </c>
      <c r="FS89" s="365">
        <v>298584</v>
      </c>
      <c r="FT89" s="365">
        <v>0</v>
      </c>
      <c r="FU89" s="365">
        <v>0</v>
      </c>
      <c r="FV89" s="365">
        <v>3080</v>
      </c>
      <c r="FW89" s="365">
        <v>0</v>
      </c>
      <c r="FX89" s="365">
        <v>3514050</v>
      </c>
      <c r="FY89" s="365">
        <v>626719</v>
      </c>
      <c r="FZ89" s="365">
        <v>254881</v>
      </c>
      <c r="GA89" s="365">
        <v>138996</v>
      </c>
      <c r="GB89" s="365">
        <v>2349651</v>
      </c>
      <c r="GC89" s="365">
        <v>0</v>
      </c>
      <c r="GD89" s="365">
        <v>34411</v>
      </c>
      <c r="GE89" s="365">
        <v>64269</v>
      </c>
      <c r="GF89" s="365">
        <v>45122</v>
      </c>
      <c r="GG89" s="365">
        <v>1598069</v>
      </c>
      <c r="GH89" s="365">
        <v>10270</v>
      </c>
      <c r="GI89" s="365">
        <v>7311</v>
      </c>
      <c r="GJ89" s="365">
        <v>17058</v>
      </c>
      <c r="GK89" s="365">
        <v>987457</v>
      </c>
      <c r="GL89" s="365">
        <v>575973</v>
      </c>
      <c r="GM89" s="365">
        <v>0</v>
      </c>
      <c r="GN89" s="365">
        <v>0</v>
      </c>
      <c r="GO89" s="365">
        <v>0</v>
      </c>
      <c r="GP89" s="365">
        <v>287270</v>
      </c>
      <c r="GQ89" s="365">
        <v>6025</v>
      </c>
      <c r="GR89" s="365">
        <v>56436</v>
      </c>
      <c r="GS89" s="365">
        <v>224809</v>
      </c>
      <c r="GT89" s="365">
        <v>0</v>
      </c>
      <c r="GU89" s="365">
        <v>0</v>
      </c>
      <c r="GV89" s="365">
        <v>0</v>
      </c>
      <c r="GW89" s="365">
        <v>0</v>
      </c>
      <c r="GX89" s="365">
        <v>0</v>
      </c>
      <c r="GY89" s="365">
        <v>1179430</v>
      </c>
      <c r="GZ89" s="365">
        <v>335204</v>
      </c>
      <c r="HA89" s="365">
        <v>206331</v>
      </c>
      <c r="HB89" s="365">
        <v>207670</v>
      </c>
      <c r="HC89" s="365">
        <v>313602</v>
      </c>
      <c r="HD89" s="365">
        <v>39767</v>
      </c>
      <c r="HE89" s="365">
        <v>24637</v>
      </c>
      <c r="HF89" s="365">
        <v>17138</v>
      </c>
      <c r="HG89" s="365">
        <v>8435</v>
      </c>
      <c r="HH89" s="365">
        <v>15660790</v>
      </c>
    </row>
    <row r="90" spans="1:216" ht="15" x14ac:dyDescent="0.25">
      <c r="A90" s="353" t="s">
        <v>446</v>
      </c>
      <c r="B90" s="365">
        <v>113092500</v>
      </c>
      <c r="C90" s="365">
        <v>10391840</v>
      </c>
      <c r="D90" s="365">
        <v>6764107</v>
      </c>
      <c r="E90" s="365">
        <v>4622261</v>
      </c>
      <c r="F90" s="365">
        <v>2102961</v>
      </c>
      <c r="G90" s="365">
        <v>2519300</v>
      </c>
      <c r="H90" s="365">
        <v>1528610</v>
      </c>
      <c r="I90" s="365">
        <v>762378</v>
      </c>
      <c r="J90" s="365">
        <v>766233</v>
      </c>
      <c r="K90" s="365">
        <v>570195</v>
      </c>
      <c r="L90" s="365">
        <v>450069</v>
      </c>
      <c r="M90" s="365">
        <v>120126</v>
      </c>
      <c r="N90" s="365">
        <v>43041</v>
      </c>
      <c r="O90" s="365">
        <v>14700</v>
      </c>
      <c r="P90" s="365">
        <v>28341</v>
      </c>
      <c r="Q90" s="365">
        <v>1387692</v>
      </c>
      <c r="R90" s="365">
        <v>49652</v>
      </c>
      <c r="S90" s="365">
        <v>1086597</v>
      </c>
      <c r="T90" s="365">
        <v>1412192</v>
      </c>
      <c r="U90" s="365">
        <v>1176849</v>
      </c>
      <c r="V90" s="365">
        <v>235343</v>
      </c>
      <c r="W90" s="365">
        <v>770060</v>
      </c>
      <c r="X90" s="365">
        <v>645984</v>
      </c>
      <c r="Y90" s="365">
        <v>124075</v>
      </c>
      <c r="Z90" s="365">
        <v>50838090</v>
      </c>
      <c r="AA90" s="365">
        <v>45015680</v>
      </c>
      <c r="AB90" s="365">
        <v>1732994</v>
      </c>
      <c r="AC90" s="365">
        <v>9570599</v>
      </c>
      <c r="AD90" s="365">
        <v>4932567</v>
      </c>
      <c r="AE90" s="365">
        <v>395055</v>
      </c>
      <c r="AF90" s="365">
        <v>7991316</v>
      </c>
      <c r="AG90" s="365">
        <v>3455366</v>
      </c>
      <c r="AH90" s="365">
        <v>7892903</v>
      </c>
      <c r="AI90" s="365">
        <v>1723856</v>
      </c>
      <c r="AJ90" s="365">
        <v>6455302</v>
      </c>
      <c r="AK90" s="365">
        <v>605158</v>
      </c>
      <c r="AL90" s="365">
        <v>220881</v>
      </c>
      <c r="AM90" s="365">
        <v>5806796</v>
      </c>
      <c r="AN90" s="365">
        <v>2343</v>
      </c>
      <c r="AO90" s="365">
        <v>1235778</v>
      </c>
      <c r="AP90" s="365">
        <v>1856244</v>
      </c>
      <c r="AQ90" s="365">
        <v>29680</v>
      </c>
      <c r="AR90" s="365">
        <v>766210</v>
      </c>
      <c r="AS90" s="365">
        <v>308593</v>
      </c>
      <c r="AT90" s="365">
        <v>858921</v>
      </c>
      <c r="AU90" s="365">
        <v>114190</v>
      </c>
      <c r="AV90" s="365">
        <v>619841</v>
      </c>
      <c r="AW90" s="365">
        <v>14996</v>
      </c>
      <c r="AX90" s="365">
        <v>0</v>
      </c>
      <c r="AY90" s="365">
        <v>8786581</v>
      </c>
      <c r="AZ90" s="365">
        <v>2077437</v>
      </c>
      <c r="BA90" s="365">
        <v>35900</v>
      </c>
      <c r="BB90" s="365">
        <v>50261</v>
      </c>
      <c r="BC90" s="365">
        <v>1877316</v>
      </c>
      <c r="BD90" s="365">
        <v>113961</v>
      </c>
      <c r="BE90" s="365">
        <v>0</v>
      </c>
      <c r="BF90" s="365">
        <v>0</v>
      </c>
      <c r="BG90" s="365">
        <v>71985</v>
      </c>
      <c r="BH90" s="365">
        <v>11230</v>
      </c>
      <c r="BI90" s="365">
        <v>45658</v>
      </c>
      <c r="BJ90" s="365">
        <v>15097</v>
      </c>
      <c r="BK90" s="365">
        <v>0</v>
      </c>
      <c r="BL90" s="365">
        <v>0</v>
      </c>
      <c r="BM90" s="365">
        <v>0</v>
      </c>
      <c r="BN90" s="365">
        <v>1710149</v>
      </c>
      <c r="BO90" s="365">
        <v>0</v>
      </c>
      <c r="BP90" s="365">
        <v>89843</v>
      </c>
      <c r="BQ90" s="365">
        <v>1620305</v>
      </c>
      <c r="BR90" s="365">
        <v>0</v>
      </c>
      <c r="BS90" s="365">
        <v>0</v>
      </c>
      <c r="BT90" s="365">
        <v>0</v>
      </c>
      <c r="BU90" s="365">
        <v>1227058</v>
      </c>
      <c r="BV90" s="365">
        <v>0</v>
      </c>
      <c r="BW90" s="365">
        <v>30377</v>
      </c>
      <c r="BX90" s="365">
        <v>1188396</v>
      </c>
      <c r="BY90" s="365">
        <v>8285</v>
      </c>
      <c r="BZ90" s="365">
        <v>0</v>
      </c>
      <c r="CA90" s="365">
        <v>0</v>
      </c>
      <c r="CB90" s="365">
        <v>45106</v>
      </c>
      <c r="CC90" s="365">
        <v>0</v>
      </c>
      <c r="CD90" s="365">
        <v>33507</v>
      </c>
      <c r="CE90" s="365">
        <v>11599</v>
      </c>
      <c r="CF90" s="365">
        <v>0</v>
      </c>
      <c r="CG90" s="365">
        <v>0</v>
      </c>
      <c r="CH90" s="365">
        <v>0</v>
      </c>
      <c r="CI90" s="365">
        <v>3654847</v>
      </c>
      <c r="CJ90" s="365">
        <v>545318</v>
      </c>
      <c r="CK90" s="365">
        <v>179870</v>
      </c>
      <c r="CL90" s="365">
        <v>2069521</v>
      </c>
      <c r="CM90" s="365">
        <v>0</v>
      </c>
      <c r="CN90" s="365">
        <v>0</v>
      </c>
      <c r="CO90" s="365">
        <v>860137</v>
      </c>
      <c r="CP90" s="365">
        <v>2238602</v>
      </c>
      <c r="CQ90" s="365">
        <v>212892</v>
      </c>
      <c r="CR90" s="365">
        <v>683586</v>
      </c>
      <c r="CS90" s="365">
        <v>218694</v>
      </c>
      <c r="CT90" s="365">
        <v>503554</v>
      </c>
      <c r="CU90" s="365">
        <v>260034</v>
      </c>
      <c r="CV90" s="365">
        <v>359841</v>
      </c>
      <c r="CW90" s="365">
        <v>371557</v>
      </c>
      <c r="CX90" s="365">
        <v>0</v>
      </c>
      <c r="CY90" s="365">
        <v>0</v>
      </c>
      <c r="CZ90" s="365">
        <v>0</v>
      </c>
      <c r="DA90" s="365">
        <v>73865</v>
      </c>
      <c r="DB90" s="365">
        <v>277775</v>
      </c>
      <c r="DC90" s="365">
        <v>18076</v>
      </c>
      <c r="DD90" s="365">
        <v>12282930</v>
      </c>
      <c r="DE90" s="365">
        <v>1920759</v>
      </c>
      <c r="DF90" s="365">
        <v>6841554</v>
      </c>
      <c r="DG90" s="365">
        <v>3477771</v>
      </c>
      <c r="DH90" s="365">
        <v>34813</v>
      </c>
      <c r="DI90" s="365">
        <v>0</v>
      </c>
      <c r="DJ90" s="365">
        <v>8034</v>
      </c>
      <c r="DK90" s="365">
        <v>28182860</v>
      </c>
      <c r="DL90" s="365">
        <v>19320080</v>
      </c>
      <c r="DM90" s="365">
        <v>9114454</v>
      </c>
      <c r="DN90" s="365">
        <v>1105833</v>
      </c>
      <c r="DO90" s="365">
        <v>1039890</v>
      </c>
      <c r="DP90" s="365">
        <v>1238857</v>
      </c>
      <c r="DQ90" s="365">
        <v>4235948</v>
      </c>
      <c r="DR90" s="365">
        <v>5222</v>
      </c>
      <c r="DS90" s="365">
        <v>231704</v>
      </c>
      <c r="DT90" s="365">
        <v>1004408</v>
      </c>
      <c r="DU90" s="365">
        <v>252592</v>
      </c>
      <c r="DV90" s="365">
        <v>10191840</v>
      </c>
      <c r="DW90" s="365">
        <v>1655336</v>
      </c>
      <c r="DX90" s="365">
        <v>1302390</v>
      </c>
      <c r="DY90" s="365">
        <v>978366</v>
      </c>
      <c r="DZ90" s="365">
        <v>4016495</v>
      </c>
      <c r="EA90" s="365">
        <v>0</v>
      </c>
      <c r="EB90" s="365">
        <v>173460</v>
      </c>
      <c r="EC90" s="365">
        <v>1725362</v>
      </c>
      <c r="ED90" s="365">
        <v>340426</v>
      </c>
      <c r="EE90" s="365">
        <v>17605500</v>
      </c>
      <c r="EF90" s="365">
        <v>2588981</v>
      </c>
      <c r="EG90" s="365">
        <v>2287919</v>
      </c>
      <c r="EH90" s="365">
        <v>2084132</v>
      </c>
      <c r="EI90" s="365">
        <v>6982522</v>
      </c>
      <c r="EJ90" s="365">
        <v>5222</v>
      </c>
      <c r="EK90" s="365">
        <v>400076</v>
      </c>
      <c r="EL90" s="365">
        <v>2681435</v>
      </c>
      <c r="EM90" s="365">
        <v>575210</v>
      </c>
      <c r="EN90" s="365">
        <v>1562078</v>
      </c>
      <c r="EO90" s="365">
        <v>71767</v>
      </c>
      <c r="EP90" s="365">
        <v>35348</v>
      </c>
      <c r="EQ90" s="365">
        <v>133091</v>
      </c>
      <c r="ER90" s="365">
        <v>1250640</v>
      </c>
      <c r="ES90" s="365">
        <v>0</v>
      </c>
      <c r="ET90" s="365">
        <v>5088</v>
      </c>
      <c r="EU90" s="365">
        <v>48336</v>
      </c>
      <c r="EV90" s="365">
        <v>17808</v>
      </c>
      <c r="EW90" s="365">
        <v>1786552</v>
      </c>
      <c r="EX90" s="365">
        <v>242550</v>
      </c>
      <c r="EY90" s="365">
        <v>111601</v>
      </c>
      <c r="EZ90" s="365">
        <v>291622</v>
      </c>
      <c r="FA90" s="365">
        <v>655413</v>
      </c>
      <c r="FB90" s="365">
        <v>6159</v>
      </c>
      <c r="FC90" s="365">
        <v>20754</v>
      </c>
      <c r="FD90" s="365">
        <v>377314</v>
      </c>
      <c r="FE90" s="365">
        <v>81140</v>
      </c>
      <c r="FF90" s="365">
        <v>1481942</v>
      </c>
      <c r="FG90" s="365">
        <v>496480</v>
      </c>
      <c r="FH90" s="365">
        <v>37290</v>
      </c>
      <c r="FI90" s="365">
        <v>597370</v>
      </c>
      <c r="FJ90" s="365">
        <v>103233</v>
      </c>
      <c r="FK90" s="365">
        <v>0</v>
      </c>
      <c r="FL90" s="365">
        <v>0</v>
      </c>
      <c r="FM90" s="365">
        <v>102965</v>
      </c>
      <c r="FN90" s="365">
        <v>0</v>
      </c>
      <c r="FO90" s="365">
        <v>313714</v>
      </c>
      <c r="FP90" s="365">
        <v>241144</v>
      </c>
      <c r="FQ90" s="365">
        <v>0</v>
      </c>
      <c r="FR90" s="365">
        <v>0</v>
      </c>
      <c r="FS90" s="365">
        <v>41775</v>
      </c>
      <c r="FT90" s="365">
        <v>0</v>
      </c>
      <c r="FU90" s="365">
        <v>0</v>
      </c>
      <c r="FV90" s="365">
        <v>30796</v>
      </c>
      <c r="FW90" s="365">
        <v>0</v>
      </c>
      <c r="FX90" s="365">
        <v>2641735</v>
      </c>
      <c r="FY90" s="365">
        <v>764269</v>
      </c>
      <c r="FZ90" s="365">
        <v>314397</v>
      </c>
      <c r="GA90" s="365">
        <v>195874</v>
      </c>
      <c r="GB90" s="365">
        <v>1237237</v>
      </c>
      <c r="GC90" s="365">
        <v>0</v>
      </c>
      <c r="GD90" s="365">
        <v>10979</v>
      </c>
      <c r="GE90" s="365">
        <v>94690</v>
      </c>
      <c r="GF90" s="365">
        <v>24288</v>
      </c>
      <c r="GG90" s="365">
        <v>1104340</v>
      </c>
      <c r="GH90" s="365">
        <v>0</v>
      </c>
      <c r="GI90" s="365">
        <v>0</v>
      </c>
      <c r="GJ90" s="365">
        <v>22976</v>
      </c>
      <c r="GK90" s="365">
        <v>239336</v>
      </c>
      <c r="GL90" s="365">
        <v>842028</v>
      </c>
      <c r="GM90" s="365">
        <v>0</v>
      </c>
      <c r="GN90" s="365">
        <v>0</v>
      </c>
      <c r="GO90" s="365">
        <v>0</v>
      </c>
      <c r="GP90" s="365">
        <v>348527</v>
      </c>
      <c r="GQ90" s="365">
        <v>0</v>
      </c>
      <c r="GR90" s="365">
        <v>243420</v>
      </c>
      <c r="GS90" s="365">
        <v>105107</v>
      </c>
      <c r="GT90" s="365">
        <v>0</v>
      </c>
      <c r="GU90" s="365">
        <v>0</v>
      </c>
      <c r="GV90" s="365">
        <v>0</v>
      </c>
      <c r="GW90" s="365">
        <v>0</v>
      </c>
      <c r="GX90" s="365">
        <v>0</v>
      </c>
      <c r="GY90" s="365">
        <v>1185969</v>
      </c>
      <c r="GZ90" s="365">
        <v>201377</v>
      </c>
      <c r="HA90" s="365">
        <v>66077</v>
      </c>
      <c r="HB90" s="365">
        <v>91450</v>
      </c>
      <c r="HC90" s="365">
        <v>489652</v>
      </c>
      <c r="HD90" s="365">
        <v>27850</v>
      </c>
      <c r="HE90" s="365">
        <v>6963</v>
      </c>
      <c r="HF90" s="365">
        <v>227754</v>
      </c>
      <c r="HG90" s="365">
        <v>74847</v>
      </c>
      <c r="HH90" s="365">
        <v>9248639</v>
      </c>
    </row>
    <row r="91" spans="1:216" ht="15" x14ac:dyDescent="0.25">
      <c r="A91" s="353" t="s">
        <v>447</v>
      </c>
      <c r="B91" s="365">
        <v>88073140</v>
      </c>
      <c r="C91" s="365">
        <v>8400020</v>
      </c>
      <c r="D91" s="365">
        <v>6935771</v>
      </c>
      <c r="E91" s="365">
        <v>3893787</v>
      </c>
      <c r="F91" s="365">
        <v>1076628</v>
      </c>
      <c r="G91" s="365">
        <v>2813588</v>
      </c>
      <c r="H91" s="365">
        <v>2725547</v>
      </c>
      <c r="I91" s="365">
        <v>268570</v>
      </c>
      <c r="J91" s="365">
        <v>2456978</v>
      </c>
      <c r="K91" s="365">
        <v>278366</v>
      </c>
      <c r="L91" s="365">
        <v>173148</v>
      </c>
      <c r="M91" s="365">
        <v>105219</v>
      </c>
      <c r="N91" s="365">
        <v>38071</v>
      </c>
      <c r="O91" s="365">
        <v>24436</v>
      </c>
      <c r="P91" s="365">
        <v>13635</v>
      </c>
      <c r="Q91" s="365">
        <v>334423</v>
      </c>
      <c r="R91" s="365">
        <v>81118</v>
      </c>
      <c r="S91" s="365">
        <v>144517</v>
      </c>
      <c r="T91" s="365">
        <v>663304</v>
      </c>
      <c r="U91" s="365">
        <v>501435</v>
      </c>
      <c r="V91" s="365">
        <v>161870</v>
      </c>
      <c r="W91" s="365">
        <v>385950</v>
      </c>
      <c r="X91" s="365">
        <v>248597</v>
      </c>
      <c r="Y91" s="365">
        <v>137353</v>
      </c>
      <c r="Z91" s="365">
        <v>43440140</v>
      </c>
      <c r="AA91" s="365">
        <v>38646210</v>
      </c>
      <c r="AB91" s="365">
        <v>605783</v>
      </c>
      <c r="AC91" s="365">
        <v>10961180</v>
      </c>
      <c r="AD91" s="365">
        <v>11442000</v>
      </c>
      <c r="AE91" s="365">
        <v>133716</v>
      </c>
      <c r="AF91" s="365">
        <v>2140703</v>
      </c>
      <c r="AG91" s="365">
        <v>1433149</v>
      </c>
      <c r="AH91" s="365">
        <v>3188560</v>
      </c>
      <c r="AI91" s="365">
        <v>1182823</v>
      </c>
      <c r="AJ91" s="365">
        <v>7123413</v>
      </c>
      <c r="AK91" s="365">
        <v>404506</v>
      </c>
      <c r="AL91" s="365">
        <v>30383</v>
      </c>
      <c r="AM91" s="365">
        <v>4791587</v>
      </c>
      <c r="AN91" s="365">
        <v>15309</v>
      </c>
      <c r="AO91" s="365">
        <v>743404</v>
      </c>
      <c r="AP91" s="365">
        <v>2059239</v>
      </c>
      <c r="AQ91" s="365">
        <v>0</v>
      </c>
      <c r="AR91" s="365">
        <v>715208</v>
      </c>
      <c r="AS91" s="365">
        <v>31711</v>
      </c>
      <c r="AT91" s="365">
        <v>352176</v>
      </c>
      <c r="AU91" s="365">
        <v>325307</v>
      </c>
      <c r="AV91" s="365">
        <v>471208</v>
      </c>
      <c r="AW91" s="365">
        <v>78027</v>
      </c>
      <c r="AX91" s="365">
        <v>0</v>
      </c>
      <c r="AY91" s="365">
        <v>10826280</v>
      </c>
      <c r="AZ91" s="365">
        <v>2212570</v>
      </c>
      <c r="BA91" s="365">
        <v>6260</v>
      </c>
      <c r="BB91" s="365">
        <v>11783</v>
      </c>
      <c r="BC91" s="365">
        <v>2194528</v>
      </c>
      <c r="BD91" s="365">
        <v>0</v>
      </c>
      <c r="BE91" s="365">
        <v>0</v>
      </c>
      <c r="BF91" s="365">
        <v>0</v>
      </c>
      <c r="BG91" s="365">
        <v>80638</v>
      </c>
      <c r="BH91" s="365">
        <v>46026</v>
      </c>
      <c r="BI91" s="365">
        <v>8101</v>
      </c>
      <c r="BJ91" s="365">
        <v>26511</v>
      </c>
      <c r="BK91" s="365">
        <v>0</v>
      </c>
      <c r="BL91" s="365">
        <v>0</v>
      </c>
      <c r="BM91" s="365">
        <v>0</v>
      </c>
      <c r="BN91" s="365">
        <v>3021711</v>
      </c>
      <c r="BO91" s="365">
        <v>0</v>
      </c>
      <c r="BP91" s="365">
        <v>130530</v>
      </c>
      <c r="BQ91" s="365">
        <v>2867615</v>
      </c>
      <c r="BR91" s="365">
        <v>23565</v>
      </c>
      <c r="BS91" s="365">
        <v>0</v>
      </c>
      <c r="BT91" s="365">
        <v>0</v>
      </c>
      <c r="BU91" s="365">
        <v>3231590</v>
      </c>
      <c r="BV91" s="365">
        <v>0</v>
      </c>
      <c r="BW91" s="365">
        <v>0</v>
      </c>
      <c r="BX91" s="365">
        <v>3223489</v>
      </c>
      <c r="BY91" s="365">
        <v>8101</v>
      </c>
      <c r="BZ91" s="365">
        <v>0</v>
      </c>
      <c r="CA91" s="365">
        <v>0</v>
      </c>
      <c r="CB91" s="365">
        <v>27800</v>
      </c>
      <c r="CC91" s="365">
        <v>27800</v>
      </c>
      <c r="CD91" s="365">
        <v>0</v>
      </c>
      <c r="CE91" s="365">
        <v>0</v>
      </c>
      <c r="CF91" s="365">
        <v>0</v>
      </c>
      <c r="CG91" s="365">
        <v>0</v>
      </c>
      <c r="CH91" s="365">
        <v>0</v>
      </c>
      <c r="CI91" s="365">
        <v>2251969</v>
      </c>
      <c r="CJ91" s="365">
        <v>559126</v>
      </c>
      <c r="CK91" s="365">
        <v>11783</v>
      </c>
      <c r="CL91" s="365">
        <v>1474310</v>
      </c>
      <c r="CM91" s="365">
        <v>3498</v>
      </c>
      <c r="CN91" s="365">
        <v>0</v>
      </c>
      <c r="CO91" s="365">
        <v>203252</v>
      </c>
      <c r="CP91" s="365">
        <v>1459560</v>
      </c>
      <c r="CQ91" s="365">
        <v>99556</v>
      </c>
      <c r="CR91" s="365">
        <v>414821</v>
      </c>
      <c r="CS91" s="365">
        <v>38774</v>
      </c>
      <c r="CT91" s="365">
        <v>650057</v>
      </c>
      <c r="CU91" s="365">
        <v>187006</v>
      </c>
      <c r="CV91" s="365">
        <v>69346</v>
      </c>
      <c r="CW91" s="365">
        <v>531003</v>
      </c>
      <c r="CX91" s="365">
        <v>0</v>
      </c>
      <c r="CY91" s="365">
        <v>0</v>
      </c>
      <c r="CZ91" s="365">
        <v>0</v>
      </c>
      <c r="DA91" s="365">
        <v>200284</v>
      </c>
      <c r="DB91" s="365">
        <v>279951</v>
      </c>
      <c r="DC91" s="365">
        <v>33362</v>
      </c>
      <c r="DD91" s="365">
        <v>7057302</v>
      </c>
      <c r="DE91" s="365">
        <v>1905316</v>
      </c>
      <c r="DF91" s="365">
        <v>1895051</v>
      </c>
      <c r="DG91" s="365">
        <v>3136519</v>
      </c>
      <c r="DH91" s="365">
        <v>55611</v>
      </c>
      <c r="DI91" s="365">
        <v>34277</v>
      </c>
      <c r="DJ91" s="365">
        <v>30528</v>
      </c>
      <c r="DK91" s="365">
        <v>16358850</v>
      </c>
      <c r="DL91" s="365">
        <v>10383440</v>
      </c>
      <c r="DM91" s="365">
        <v>4232935</v>
      </c>
      <c r="DN91" s="365">
        <v>1364584</v>
      </c>
      <c r="DO91" s="365">
        <v>542540</v>
      </c>
      <c r="DP91" s="365">
        <v>258081</v>
      </c>
      <c r="DQ91" s="365">
        <v>1476386</v>
      </c>
      <c r="DR91" s="365">
        <v>0</v>
      </c>
      <c r="DS91" s="365">
        <v>164355</v>
      </c>
      <c r="DT91" s="365">
        <v>320141</v>
      </c>
      <c r="DU91" s="365">
        <v>106848</v>
      </c>
      <c r="DV91" s="365">
        <v>6140595</v>
      </c>
      <c r="DW91" s="365">
        <v>2069872</v>
      </c>
      <c r="DX91" s="365">
        <v>721222</v>
      </c>
      <c r="DY91" s="365">
        <v>409650</v>
      </c>
      <c r="DZ91" s="365">
        <v>1992281</v>
      </c>
      <c r="EA91" s="365">
        <v>0</v>
      </c>
      <c r="EB91" s="365">
        <v>92923</v>
      </c>
      <c r="EC91" s="365">
        <v>624885</v>
      </c>
      <c r="ED91" s="365">
        <v>229763</v>
      </c>
      <c r="EE91" s="365">
        <v>9683907</v>
      </c>
      <c r="EF91" s="365">
        <v>3360279</v>
      </c>
      <c r="EG91" s="365">
        <v>1188245</v>
      </c>
      <c r="EH91" s="365">
        <v>509736</v>
      </c>
      <c r="EI91" s="365">
        <v>3198267</v>
      </c>
      <c r="EJ91" s="365">
        <v>0</v>
      </c>
      <c r="EK91" s="365">
        <v>232909</v>
      </c>
      <c r="EL91" s="365">
        <v>882498</v>
      </c>
      <c r="EM91" s="365">
        <v>311974</v>
      </c>
      <c r="EN91" s="365">
        <v>558674</v>
      </c>
      <c r="EO91" s="365">
        <v>34143</v>
      </c>
      <c r="EP91" s="365">
        <v>46997</v>
      </c>
      <c r="EQ91" s="365">
        <v>157995</v>
      </c>
      <c r="ER91" s="365">
        <v>253529</v>
      </c>
      <c r="ES91" s="365">
        <v>0</v>
      </c>
      <c r="ET91" s="365">
        <v>13925</v>
      </c>
      <c r="EU91" s="365">
        <v>52085</v>
      </c>
      <c r="EV91" s="365">
        <v>0</v>
      </c>
      <c r="EW91" s="365">
        <v>2255450</v>
      </c>
      <c r="EX91" s="365">
        <v>1437891</v>
      </c>
      <c r="EY91" s="365">
        <v>82144</v>
      </c>
      <c r="EZ91" s="365">
        <v>137777</v>
      </c>
      <c r="FA91" s="365">
        <v>338150</v>
      </c>
      <c r="FB91" s="365">
        <v>0</v>
      </c>
      <c r="FC91" s="365">
        <v>12586</v>
      </c>
      <c r="FD91" s="365">
        <v>155050</v>
      </c>
      <c r="FE91" s="365">
        <v>91852</v>
      </c>
      <c r="FF91" s="365">
        <v>536782</v>
      </c>
      <c r="FG91" s="365">
        <v>298049</v>
      </c>
      <c r="FH91" s="365">
        <v>17272</v>
      </c>
      <c r="FI91" s="365">
        <v>117158</v>
      </c>
      <c r="FJ91" s="365">
        <v>85692</v>
      </c>
      <c r="FK91" s="365">
        <v>0</v>
      </c>
      <c r="FL91" s="365">
        <v>3481</v>
      </c>
      <c r="FM91" s="365">
        <v>0</v>
      </c>
      <c r="FN91" s="365">
        <v>10845</v>
      </c>
      <c r="FO91" s="365">
        <v>68822</v>
      </c>
      <c r="FP91" s="365">
        <v>26377</v>
      </c>
      <c r="FQ91" s="365">
        <v>0</v>
      </c>
      <c r="FR91" s="365">
        <v>0</v>
      </c>
      <c r="FS91" s="365">
        <v>42445</v>
      </c>
      <c r="FT91" s="365">
        <v>0</v>
      </c>
      <c r="FU91" s="365">
        <v>0</v>
      </c>
      <c r="FV91" s="365">
        <v>0</v>
      </c>
      <c r="FW91" s="365">
        <v>0</v>
      </c>
      <c r="FX91" s="365">
        <v>1826011</v>
      </c>
      <c r="FY91" s="365">
        <v>310287</v>
      </c>
      <c r="FZ91" s="365">
        <v>752500</v>
      </c>
      <c r="GA91" s="365">
        <v>93110</v>
      </c>
      <c r="GB91" s="365">
        <v>617039</v>
      </c>
      <c r="GC91" s="365">
        <v>0</v>
      </c>
      <c r="GD91" s="365">
        <v>15666</v>
      </c>
      <c r="GE91" s="365">
        <v>37410</v>
      </c>
      <c r="GF91" s="365">
        <v>0</v>
      </c>
      <c r="GG91" s="365">
        <v>821053</v>
      </c>
      <c r="GH91" s="365">
        <v>36901</v>
      </c>
      <c r="GI91" s="365">
        <v>0</v>
      </c>
      <c r="GJ91" s="365">
        <v>0</v>
      </c>
      <c r="GK91" s="365">
        <v>205568</v>
      </c>
      <c r="GL91" s="365">
        <v>578584</v>
      </c>
      <c r="GM91" s="365">
        <v>0</v>
      </c>
      <c r="GN91" s="365">
        <v>0</v>
      </c>
      <c r="GO91" s="365">
        <v>0</v>
      </c>
      <c r="GP91" s="365">
        <v>22360</v>
      </c>
      <c r="GQ91" s="365">
        <v>0</v>
      </c>
      <c r="GR91" s="365">
        <v>22360</v>
      </c>
      <c r="GS91" s="365">
        <v>0</v>
      </c>
      <c r="GT91" s="365">
        <v>0</v>
      </c>
      <c r="GU91" s="365">
        <v>0</v>
      </c>
      <c r="GV91" s="365">
        <v>0</v>
      </c>
      <c r="GW91" s="365">
        <v>0</v>
      </c>
      <c r="GX91" s="365">
        <v>0</v>
      </c>
      <c r="GY91" s="365">
        <v>444931</v>
      </c>
      <c r="GZ91" s="365">
        <v>186381</v>
      </c>
      <c r="HA91" s="365">
        <v>72571</v>
      </c>
      <c r="HB91" s="365">
        <v>30327</v>
      </c>
      <c r="HC91" s="365">
        <v>93592</v>
      </c>
      <c r="HD91" s="365">
        <v>8301</v>
      </c>
      <c r="HE91" s="365">
        <v>0</v>
      </c>
      <c r="HF91" s="365">
        <v>21557</v>
      </c>
      <c r="HG91" s="365">
        <v>32202</v>
      </c>
      <c r="HH91" s="365">
        <v>12745900</v>
      </c>
    </row>
    <row r="92" spans="1:216" ht="15" x14ac:dyDescent="0.25">
      <c r="A92" s="353" t="s">
        <v>448</v>
      </c>
      <c r="B92" s="365">
        <v>84969700</v>
      </c>
      <c r="C92" s="365">
        <v>18401720</v>
      </c>
      <c r="D92" s="365">
        <v>15699820</v>
      </c>
      <c r="E92" s="365">
        <v>9623621</v>
      </c>
      <c r="F92" s="365">
        <v>1043796</v>
      </c>
      <c r="G92" s="365">
        <v>8579826</v>
      </c>
      <c r="H92" s="365">
        <v>5367310</v>
      </c>
      <c r="I92" s="365">
        <v>164071</v>
      </c>
      <c r="J92" s="365">
        <v>5175457</v>
      </c>
      <c r="K92" s="365">
        <v>635089</v>
      </c>
      <c r="L92" s="365">
        <v>113068</v>
      </c>
      <c r="M92" s="365">
        <v>522021</v>
      </c>
      <c r="N92" s="365">
        <v>73798</v>
      </c>
      <c r="O92" s="365">
        <v>11883</v>
      </c>
      <c r="P92" s="365">
        <v>61915</v>
      </c>
      <c r="Q92" s="365">
        <v>759237</v>
      </c>
      <c r="R92" s="365">
        <v>686376</v>
      </c>
      <c r="S92" s="365">
        <v>61703</v>
      </c>
      <c r="T92" s="365">
        <v>1236433</v>
      </c>
      <c r="U92" s="365">
        <v>655716</v>
      </c>
      <c r="V92" s="365">
        <v>580717</v>
      </c>
      <c r="W92" s="365">
        <v>404807</v>
      </c>
      <c r="X92" s="365">
        <v>319171</v>
      </c>
      <c r="Y92" s="365">
        <v>85637</v>
      </c>
      <c r="Z92" s="365">
        <v>32985860</v>
      </c>
      <c r="AA92" s="365">
        <v>29075770</v>
      </c>
      <c r="AB92" s="365">
        <v>190889</v>
      </c>
      <c r="AC92" s="365">
        <v>5114864</v>
      </c>
      <c r="AD92" s="365">
        <v>2403448</v>
      </c>
      <c r="AE92" s="365">
        <v>85447</v>
      </c>
      <c r="AF92" s="365">
        <v>2186785</v>
      </c>
      <c r="AG92" s="365">
        <v>958583</v>
      </c>
      <c r="AH92" s="365">
        <v>2715946</v>
      </c>
      <c r="AI92" s="365">
        <v>5890291</v>
      </c>
      <c r="AJ92" s="365">
        <v>8749637</v>
      </c>
      <c r="AK92" s="365">
        <v>566105</v>
      </c>
      <c r="AL92" s="365">
        <v>205807</v>
      </c>
      <c r="AM92" s="365">
        <v>3690931</v>
      </c>
      <c r="AN92" s="365">
        <v>11403</v>
      </c>
      <c r="AO92" s="365">
        <v>777145</v>
      </c>
      <c r="AP92" s="365">
        <v>1284984</v>
      </c>
      <c r="AQ92" s="365">
        <v>0</v>
      </c>
      <c r="AR92" s="365">
        <v>643742</v>
      </c>
      <c r="AS92" s="365">
        <v>8435</v>
      </c>
      <c r="AT92" s="365">
        <v>115752</v>
      </c>
      <c r="AU92" s="365">
        <v>544392</v>
      </c>
      <c r="AV92" s="365">
        <v>277898</v>
      </c>
      <c r="AW92" s="365">
        <v>21088</v>
      </c>
      <c r="AX92" s="365">
        <v>6092</v>
      </c>
      <c r="AY92" s="365">
        <v>9242240</v>
      </c>
      <c r="AZ92" s="365">
        <v>393432</v>
      </c>
      <c r="BA92" s="365">
        <v>29089</v>
      </c>
      <c r="BB92" s="365">
        <v>0</v>
      </c>
      <c r="BC92" s="365">
        <v>364343</v>
      </c>
      <c r="BD92" s="365">
        <v>0</v>
      </c>
      <c r="BE92" s="365">
        <v>0</v>
      </c>
      <c r="BF92" s="365">
        <v>0</v>
      </c>
      <c r="BG92" s="365">
        <v>913896</v>
      </c>
      <c r="BH92" s="365">
        <v>847066</v>
      </c>
      <c r="BI92" s="365">
        <v>0</v>
      </c>
      <c r="BJ92" s="365">
        <v>66830</v>
      </c>
      <c r="BK92" s="365">
        <v>0</v>
      </c>
      <c r="BL92" s="365">
        <v>0</v>
      </c>
      <c r="BM92" s="365">
        <v>0</v>
      </c>
      <c r="BN92" s="365">
        <v>1253385</v>
      </c>
      <c r="BO92" s="365">
        <v>0</v>
      </c>
      <c r="BP92" s="365">
        <v>69960</v>
      </c>
      <c r="BQ92" s="365">
        <v>1183425</v>
      </c>
      <c r="BR92" s="365">
        <v>0</v>
      </c>
      <c r="BS92" s="365">
        <v>0</v>
      </c>
      <c r="BT92" s="365">
        <v>0</v>
      </c>
      <c r="BU92" s="365">
        <v>1887441</v>
      </c>
      <c r="BV92" s="365">
        <v>26879</v>
      </c>
      <c r="BW92" s="365">
        <v>0</v>
      </c>
      <c r="BX92" s="365">
        <v>1835156</v>
      </c>
      <c r="BY92" s="365">
        <v>25406</v>
      </c>
      <c r="BZ92" s="365">
        <v>0</v>
      </c>
      <c r="CA92" s="365">
        <v>0</v>
      </c>
      <c r="CB92" s="365">
        <v>7180</v>
      </c>
      <c r="CC92" s="365">
        <v>7180</v>
      </c>
      <c r="CD92" s="365">
        <v>0</v>
      </c>
      <c r="CE92" s="365">
        <v>0</v>
      </c>
      <c r="CF92" s="365">
        <v>0</v>
      </c>
      <c r="CG92" s="365">
        <v>0</v>
      </c>
      <c r="CH92" s="365">
        <v>0</v>
      </c>
      <c r="CI92" s="365">
        <v>4786906</v>
      </c>
      <c r="CJ92" s="365">
        <v>977412</v>
      </c>
      <c r="CK92" s="365">
        <v>0</v>
      </c>
      <c r="CL92" s="365">
        <v>3569422</v>
      </c>
      <c r="CM92" s="365">
        <v>18595</v>
      </c>
      <c r="CN92" s="365">
        <v>0</v>
      </c>
      <c r="CO92" s="365">
        <v>221478</v>
      </c>
      <c r="CP92" s="365">
        <v>3354750</v>
      </c>
      <c r="CQ92" s="365">
        <v>112471</v>
      </c>
      <c r="CR92" s="365">
        <v>1009089</v>
      </c>
      <c r="CS92" s="365">
        <v>134564</v>
      </c>
      <c r="CT92" s="365">
        <v>1035784</v>
      </c>
      <c r="CU92" s="365">
        <v>856756</v>
      </c>
      <c r="CV92" s="365">
        <v>206086</v>
      </c>
      <c r="CW92" s="365">
        <v>199391</v>
      </c>
      <c r="CX92" s="365">
        <v>0</v>
      </c>
      <c r="CY92" s="365">
        <v>0</v>
      </c>
      <c r="CZ92" s="365">
        <v>0</v>
      </c>
      <c r="DA92" s="365">
        <v>102987</v>
      </c>
      <c r="DB92" s="365">
        <v>96404</v>
      </c>
      <c r="DC92" s="365">
        <v>0</v>
      </c>
      <c r="DD92" s="365">
        <v>8825242</v>
      </c>
      <c r="DE92" s="365">
        <v>2801962</v>
      </c>
      <c r="DF92" s="365">
        <v>1776331</v>
      </c>
      <c r="DG92" s="365">
        <v>4154652</v>
      </c>
      <c r="DH92" s="365">
        <v>92298</v>
      </c>
      <c r="DI92" s="365">
        <v>0</v>
      </c>
      <c r="DJ92" s="365">
        <v>0</v>
      </c>
      <c r="DK92" s="365">
        <v>11960490</v>
      </c>
      <c r="DL92" s="365">
        <v>8189446</v>
      </c>
      <c r="DM92" s="365">
        <v>6209283</v>
      </c>
      <c r="DN92" s="365">
        <v>4587287</v>
      </c>
      <c r="DO92" s="365">
        <v>116756</v>
      </c>
      <c r="DP92" s="365">
        <v>202515</v>
      </c>
      <c r="DQ92" s="365">
        <v>802964</v>
      </c>
      <c r="DR92" s="365">
        <v>0</v>
      </c>
      <c r="DS92" s="365">
        <v>6963</v>
      </c>
      <c r="DT92" s="365">
        <v>297045</v>
      </c>
      <c r="DU92" s="365">
        <v>195754</v>
      </c>
      <c r="DV92" s="365">
        <v>1879943</v>
      </c>
      <c r="DW92" s="365">
        <v>530355</v>
      </c>
      <c r="DX92" s="365">
        <v>419290</v>
      </c>
      <c r="DY92" s="365">
        <v>71098</v>
      </c>
      <c r="DZ92" s="365">
        <v>739364</v>
      </c>
      <c r="EA92" s="365">
        <v>0</v>
      </c>
      <c r="EB92" s="365">
        <v>11247</v>
      </c>
      <c r="EC92" s="365">
        <v>62395</v>
      </c>
      <c r="ED92" s="365">
        <v>46194</v>
      </c>
      <c r="EE92" s="365">
        <v>7799746</v>
      </c>
      <c r="EF92" s="365">
        <v>5089524</v>
      </c>
      <c r="EG92" s="365">
        <v>448211</v>
      </c>
      <c r="EH92" s="365">
        <v>230633</v>
      </c>
      <c r="EI92" s="365">
        <v>1475382</v>
      </c>
      <c r="EJ92" s="365">
        <v>0</v>
      </c>
      <c r="EK92" s="365">
        <v>18210</v>
      </c>
      <c r="EL92" s="365">
        <v>327974</v>
      </c>
      <c r="EM92" s="365">
        <v>209812</v>
      </c>
      <c r="EN92" s="365">
        <v>266584</v>
      </c>
      <c r="EO92" s="365">
        <v>19415</v>
      </c>
      <c r="EP92" s="365">
        <v>87835</v>
      </c>
      <c r="EQ92" s="365">
        <v>42980</v>
      </c>
      <c r="ER92" s="365">
        <v>59315</v>
      </c>
      <c r="ES92" s="365">
        <v>0</v>
      </c>
      <c r="ET92" s="365">
        <v>0</v>
      </c>
      <c r="EU92" s="365">
        <v>24904</v>
      </c>
      <c r="EV92" s="365">
        <v>32135</v>
      </c>
      <c r="EW92" s="365">
        <v>1130938</v>
      </c>
      <c r="EX92" s="365">
        <v>375239</v>
      </c>
      <c r="EY92" s="365">
        <v>130815</v>
      </c>
      <c r="EZ92" s="365">
        <v>201645</v>
      </c>
      <c r="FA92" s="365">
        <v>217444</v>
      </c>
      <c r="FB92" s="365">
        <v>2946</v>
      </c>
      <c r="FC92" s="365">
        <v>29591</v>
      </c>
      <c r="FD92" s="365">
        <v>139384</v>
      </c>
      <c r="FE92" s="365">
        <v>33875</v>
      </c>
      <c r="FF92" s="365">
        <v>570524</v>
      </c>
      <c r="FG92" s="365">
        <v>248240</v>
      </c>
      <c r="FH92" s="365">
        <v>24704</v>
      </c>
      <c r="FI92" s="365">
        <v>44453</v>
      </c>
      <c r="FJ92" s="365">
        <v>18477</v>
      </c>
      <c r="FK92" s="365">
        <v>3213</v>
      </c>
      <c r="FL92" s="365">
        <v>7498</v>
      </c>
      <c r="FM92" s="365">
        <v>76855</v>
      </c>
      <c r="FN92" s="365">
        <v>6159</v>
      </c>
      <c r="FO92" s="365">
        <v>543745</v>
      </c>
      <c r="FP92" s="365">
        <v>487777</v>
      </c>
      <c r="FQ92" s="365">
        <v>0</v>
      </c>
      <c r="FR92" s="365">
        <v>0</v>
      </c>
      <c r="FS92" s="365">
        <v>55968</v>
      </c>
      <c r="FT92" s="365">
        <v>0</v>
      </c>
      <c r="FU92" s="365">
        <v>0</v>
      </c>
      <c r="FV92" s="365">
        <v>0</v>
      </c>
      <c r="FW92" s="365">
        <v>0</v>
      </c>
      <c r="FX92" s="365">
        <v>926247</v>
      </c>
      <c r="FY92" s="365">
        <v>167381</v>
      </c>
      <c r="FZ92" s="365">
        <v>356601</v>
      </c>
      <c r="GA92" s="365">
        <v>97241</v>
      </c>
      <c r="GB92" s="365">
        <v>197481</v>
      </c>
      <c r="GC92" s="365">
        <v>0</v>
      </c>
      <c r="GD92" s="365">
        <v>11488</v>
      </c>
      <c r="GE92" s="365">
        <v>63506</v>
      </c>
      <c r="GF92" s="365">
        <v>32550</v>
      </c>
      <c r="GG92" s="365">
        <v>152653</v>
      </c>
      <c r="GH92" s="365">
        <v>0</v>
      </c>
      <c r="GI92" s="365">
        <v>8703</v>
      </c>
      <c r="GJ92" s="365">
        <v>0</v>
      </c>
      <c r="GK92" s="365">
        <v>60226</v>
      </c>
      <c r="GL92" s="365">
        <v>83724</v>
      </c>
      <c r="GM92" s="365">
        <v>0</v>
      </c>
      <c r="GN92" s="365">
        <v>0</v>
      </c>
      <c r="GO92" s="365">
        <v>0</v>
      </c>
      <c r="GP92" s="365">
        <v>108990</v>
      </c>
      <c r="GQ92" s="365">
        <v>6561</v>
      </c>
      <c r="GR92" s="365">
        <v>44587</v>
      </c>
      <c r="GS92" s="365">
        <v>57842</v>
      </c>
      <c r="GT92" s="365">
        <v>0</v>
      </c>
      <c r="GU92" s="365">
        <v>0</v>
      </c>
      <c r="GV92" s="365">
        <v>0</v>
      </c>
      <c r="GW92" s="365">
        <v>0</v>
      </c>
      <c r="GX92" s="365">
        <v>0</v>
      </c>
      <c r="GY92" s="365">
        <v>337949</v>
      </c>
      <c r="GZ92" s="365">
        <v>80872</v>
      </c>
      <c r="HA92" s="365">
        <v>56637</v>
      </c>
      <c r="HB92" s="365">
        <v>54763</v>
      </c>
      <c r="HC92" s="365">
        <v>73240</v>
      </c>
      <c r="HD92" s="365">
        <v>12050</v>
      </c>
      <c r="HE92" s="365">
        <v>0</v>
      </c>
      <c r="HF92" s="365">
        <v>52620</v>
      </c>
      <c r="HG92" s="365">
        <v>7766</v>
      </c>
      <c r="HH92" s="365">
        <v>7000062</v>
      </c>
    </row>
    <row r="93" spans="1:216" ht="15" x14ac:dyDescent="0.25">
      <c r="A93" s="353" t="s">
        <v>449</v>
      </c>
      <c r="B93" s="365">
        <v>86745020</v>
      </c>
      <c r="C93" s="365">
        <v>15943460</v>
      </c>
      <c r="D93" s="365">
        <v>12648780</v>
      </c>
      <c r="E93" s="365">
        <v>6141632</v>
      </c>
      <c r="F93" s="365">
        <v>1656178</v>
      </c>
      <c r="G93" s="365">
        <v>4456589</v>
      </c>
      <c r="H93" s="365">
        <v>5740379</v>
      </c>
      <c r="I93" s="365">
        <v>863272</v>
      </c>
      <c r="J93" s="365">
        <v>4877106</v>
      </c>
      <c r="K93" s="365">
        <v>652512</v>
      </c>
      <c r="L93" s="365">
        <v>49708</v>
      </c>
      <c r="M93" s="365">
        <v>602803</v>
      </c>
      <c r="N93" s="365">
        <v>114257</v>
      </c>
      <c r="O93" s="365">
        <v>12274</v>
      </c>
      <c r="P93" s="365">
        <v>101983</v>
      </c>
      <c r="Q93" s="365">
        <v>15063</v>
      </c>
      <c r="R93" s="365">
        <v>0</v>
      </c>
      <c r="S93" s="365">
        <v>11158</v>
      </c>
      <c r="T93" s="365">
        <v>1018457</v>
      </c>
      <c r="U93" s="365">
        <v>632818</v>
      </c>
      <c r="V93" s="365">
        <v>385639</v>
      </c>
      <c r="W93" s="365">
        <v>2160329</v>
      </c>
      <c r="X93" s="365">
        <v>2048639</v>
      </c>
      <c r="Y93" s="365">
        <v>111690</v>
      </c>
      <c r="Z93" s="365">
        <v>37122300</v>
      </c>
      <c r="AA93" s="365">
        <v>33502680</v>
      </c>
      <c r="AB93" s="365">
        <v>119110</v>
      </c>
      <c r="AC93" s="365">
        <v>10640870</v>
      </c>
      <c r="AD93" s="365">
        <v>3280723</v>
      </c>
      <c r="AE93" s="365">
        <v>18901</v>
      </c>
      <c r="AF93" s="365">
        <v>1582798</v>
      </c>
      <c r="AG93" s="365">
        <v>1118073</v>
      </c>
      <c r="AH93" s="365">
        <v>2635264</v>
      </c>
      <c r="AI93" s="365">
        <v>1436898</v>
      </c>
      <c r="AJ93" s="365">
        <v>12377620</v>
      </c>
      <c r="AK93" s="365">
        <v>262433</v>
      </c>
      <c r="AL93" s="365">
        <v>29992</v>
      </c>
      <c r="AM93" s="365">
        <v>3615716</v>
      </c>
      <c r="AN93" s="365">
        <v>0</v>
      </c>
      <c r="AO93" s="365">
        <v>673890</v>
      </c>
      <c r="AP93" s="365">
        <v>1964576</v>
      </c>
      <c r="AQ93" s="365">
        <v>0</v>
      </c>
      <c r="AR93" s="365">
        <v>369281</v>
      </c>
      <c r="AS93" s="365">
        <v>31242</v>
      </c>
      <c r="AT93" s="365">
        <v>108722</v>
      </c>
      <c r="AU93" s="365">
        <v>35616</v>
      </c>
      <c r="AV93" s="365">
        <v>432389</v>
      </c>
      <c r="AW93" s="365">
        <v>0</v>
      </c>
      <c r="AX93" s="365">
        <v>0</v>
      </c>
      <c r="AY93" s="365">
        <v>8483360</v>
      </c>
      <c r="AZ93" s="365">
        <v>2126778</v>
      </c>
      <c r="BA93" s="365">
        <v>1522730</v>
      </c>
      <c r="BB93" s="365">
        <v>124455</v>
      </c>
      <c r="BC93" s="365">
        <v>427123</v>
      </c>
      <c r="BD93" s="365">
        <v>52470</v>
      </c>
      <c r="BE93" s="365">
        <v>0</v>
      </c>
      <c r="BF93" s="365">
        <v>0</v>
      </c>
      <c r="BG93" s="365">
        <v>23197</v>
      </c>
      <c r="BH93" s="365">
        <v>0</v>
      </c>
      <c r="BI93" s="365">
        <v>0</v>
      </c>
      <c r="BJ93" s="365">
        <v>23197</v>
      </c>
      <c r="BK93" s="365">
        <v>0</v>
      </c>
      <c r="BL93" s="365">
        <v>0</v>
      </c>
      <c r="BM93" s="365">
        <v>0</v>
      </c>
      <c r="BN93" s="365">
        <v>2060132</v>
      </c>
      <c r="BO93" s="365">
        <v>0</v>
      </c>
      <c r="BP93" s="365">
        <v>0</v>
      </c>
      <c r="BQ93" s="365">
        <v>2060132</v>
      </c>
      <c r="BR93" s="365">
        <v>0</v>
      </c>
      <c r="BS93" s="365">
        <v>0</v>
      </c>
      <c r="BT93" s="365">
        <v>0</v>
      </c>
      <c r="BU93" s="365">
        <v>1820611</v>
      </c>
      <c r="BV93" s="365">
        <v>0</v>
      </c>
      <c r="BW93" s="365">
        <v>44185</v>
      </c>
      <c r="BX93" s="365">
        <v>1776426</v>
      </c>
      <c r="BY93" s="365">
        <v>0</v>
      </c>
      <c r="BZ93" s="365">
        <v>0</v>
      </c>
      <c r="CA93" s="365">
        <v>0</v>
      </c>
      <c r="CB93" s="365">
        <v>33323</v>
      </c>
      <c r="CC93" s="365">
        <v>13992</v>
      </c>
      <c r="CD93" s="365">
        <v>0</v>
      </c>
      <c r="CE93" s="365">
        <v>19331</v>
      </c>
      <c r="CF93" s="365">
        <v>0</v>
      </c>
      <c r="CG93" s="365">
        <v>0</v>
      </c>
      <c r="CH93" s="365">
        <v>0</v>
      </c>
      <c r="CI93" s="365">
        <v>2419320</v>
      </c>
      <c r="CJ93" s="365">
        <v>877443</v>
      </c>
      <c r="CK93" s="365">
        <v>32218</v>
      </c>
      <c r="CL93" s="365">
        <v>1030250</v>
      </c>
      <c r="CM93" s="365">
        <v>0</v>
      </c>
      <c r="CN93" s="365">
        <v>0</v>
      </c>
      <c r="CO93" s="365">
        <v>479409</v>
      </c>
      <c r="CP93" s="365">
        <v>2226858</v>
      </c>
      <c r="CQ93" s="365">
        <v>239559</v>
      </c>
      <c r="CR93" s="365">
        <v>519343</v>
      </c>
      <c r="CS93" s="365">
        <v>196155</v>
      </c>
      <c r="CT93" s="365">
        <v>822000</v>
      </c>
      <c r="CU93" s="365">
        <v>309742</v>
      </c>
      <c r="CV93" s="365">
        <v>140059</v>
      </c>
      <c r="CW93" s="365">
        <v>237774</v>
      </c>
      <c r="CX93" s="365">
        <v>0</v>
      </c>
      <c r="CY93" s="365">
        <v>0</v>
      </c>
      <c r="CZ93" s="365">
        <v>0</v>
      </c>
      <c r="DA93" s="365">
        <v>0</v>
      </c>
      <c r="DB93" s="365">
        <v>112081</v>
      </c>
      <c r="DC93" s="365">
        <v>7476</v>
      </c>
      <c r="DD93" s="365">
        <v>12174120</v>
      </c>
      <c r="DE93" s="365">
        <v>4164113</v>
      </c>
      <c r="DF93" s="365">
        <v>4988813</v>
      </c>
      <c r="DG93" s="365">
        <v>2848468</v>
      </c>
      <c r="DH93" s="365">
        <v>172724</v>
      </c>
      <c r="DI93" s="365">
        <v>0</v>
      </c>
      <c r="DJ93" s="365">
        <v>0</v>
      </c>
      <c r="DK93" s="365">
        <v>10557150</v>
      </c>
      <c r="DL93" s="365">
        <v>5484446</v>
      </c>
      <c r="DM93" s="365">
        <v>3724003</v>
      </c>
      <c r="DN93" s="365">
        <v>823718</v>
      </c>
      <c r="DO93" s="365">
        <v>340627</v>
      </c>
      <c r="DP93" s="365">
        <v>229897</v>
      </c>
      <c r="DQ93" s="365">
        <v>1969318</v>
      </c>
      <c r="DR93" s="365">
        <v>0</v>
      </c>
      <c r="DS93" s="365">
        <v>67215</v>
      </c>
      <c r="DT93" s="365">
        <v>231503</v>
      </c>
      <c r="DU93" s="365">
        <v>61725</v>
      </c>
      <c r="DV93" s="365">
        <v>1750668</v>
      </c>
      <c r="DW93" s="365">
        <v>331924</v>
      </c>
      <c r="DX93" s="365">
        <v>390971</v>
      </c>
      <c r="DY93" s="365">
        <v>55298</v>
      </c>
      <c r="DZ93" s="365">
        <v>837710</v>
      </c>
      <c r="EA93" s="365">
        <v>0</v>
      </c>
      <c r="EB93" s="365">
        <v>16067</v>
      </c>
      <c r="EC93" s="365">
        <v>70361</v>
      </c>
      <c r="ED93" s="365">
        <v>48336</v>
      </c>
      <c r="EE93" s="365">
        <v>4821468</v>
      </c>
      <c r="EF93" s="365">
        <v>1092444</v>
      </c>
      <c r="EG93" s="365">
        <v>625956</v>
      </c>
      <c r="EH93" s="365">
        <v>270600</v>
      </c>
      <c r="EI93" s="365">
        <v>2395035</v>
      </c>
      <c r="EJ93" s="365">
        <v>0</v>
      </c>
      <c r="EK93" s="365">
        <v>83282</v>
      </c>
      <c r="EL93" s="365">
        <v>262165</v>
      </c>
      <c r="EM93" s="365">
        <v>91985</v>
      </c>
      <c r="EN93" s="365">
        <v>617454</v>
      </c>
      <c r="EO93" s="365">
        <v>63198</v>
      </c>
      <c r="EP93" s="365">
        <v>84487</v>
      </c>
      <c r="EQ93" s="365">
        <v>14594</v>
      </c>
      <c r="ER93" s="365">
        <v>405700</v>
      </c>
      <c r="ES93" s="365">
        <v>0</v>
      </c>
      <c r="ET93" s="365">
        <v>0</v>
      </c>
      <c r="EU93" s="365">
        <v>39700</v>
      </c>
      <c r="EV93" s="365">
        <v>9774</v>
      </c>
      <c r="EW93" s="365">
        <v>929227</v>
      </c>
      <c r="EX93" s="365">
        <v>259487</v>
      </c>
      <c r="EY93" s="365">
        <v>55633</v>
      </c>
      <c r="EZ93" s="365">
        <v>38361</v>
      </c>
      <c r="FA93" s="365">
        <v>516230</v>
      </c>
      <c r="FB93" s="365">
        <v>0</v>
      </c>
      <c r="FC93" s="365">
        <v>20954</v>
      </c>
      <c r="FD93" s="365">
        <v>29323</v>
      </c>
      <c r="FE93" s="365">
        <v>9239</v>
      </c>
      <c r="FF93" s="365">
        <v>525334</v>
      </c>
      <c r="FG93" s="365">
        <v>189996</v>
      </c>
      <c r="FH93" s="365">
        <v>175469</v>
      </c>
      <c r="FI93" s="365">
        <v>3213</v>
      </c>
      <c r="FJ93" s="365">
        <v>44185</v>
      </c>
      <c r="FK93" s="365">
        <v>6829</v>
      </c>
      <c r="FL93" s="365">
        <v>0</v>
      </c>
      <c r="FM93" s="365">
        <v>5757</v>
      </c>
      <c r="FN93" s="365">
        <v>0</v>
      </c>
      <c r="FO93" s="365">
        <v>380929</v>
      </c>
      <c r="FP93" s="365">
        <v>203118</v>
      </c>
      <c r="FQ93" s="365">
        <v>35080</v>
      </c>
      <c r="FR93" s="365">
        <v>0</v>
      </c>
      <c r="FS93" s="365">
        <v>142731</v>
      </c>
      <c r="FT93" s="365">
        <v>0</v>
      </c>
      <c r="FU93" s="365">
        <v>0</v>
      </c>
      <c r="FV93" s="365">
        <v>0</v>
      </c>
      <c r="FW93" s="365">
        <v>0</v>
      </c>
      <c r="FX93" s="365">
        <v>2326387</v>
      </c>
      <c r="FY93" s="365">
        <v>337240</v>
      </c>
      <c r="FZ93" s="365">
        <v>320630</v>
      </c>
      <c r="GA93" s="365">
        <v>181628</v>
      </c>
      <c r="GB93" s="365">
        <v>1467877</v>
      </c>
      <c r="GC93" s="365">
        <v>0</v>
      </c>
      <c r="GD93" s="365">
        <v>19013</v>
      </c>
      <c r="GE93" s="365">
        <v>0</v>
      </c>
      <c r="GF93" s="365">
        <v>0</v>
      </c>
      <c r="GG93" s="365">
        <v>169189</v>
      </c>
      <c r="GH93" s="365">
        <v>0</v>
      </c>
      <c r="GI93" s="365">
        <v>0</v>
      </c>
      <c r="GJ93" s="365">
        <v>0</v>
      </c>
      <c r="GK93" s="365">
        <v>25239</v>
      </c>
      <c r="GL93" s="365">
        <v>143950</v>
      </c>
      <c r="GM93" s="365">
        <v>0</v>
      </c>
      <c r="GN93" s="365">
        <v>0</v>
      </c>
      <c r="GO93" s="365">
        <v>0</v>
      </c>
      <c r="GP93" s="365">
        <v>72905</v>
      </c>
      <c r="GQ93" s="365">
        <v>0</v>
      </c>
      <c r="GR93" s="365">
        <v>47666</v>
      </c>
      <c r="GS93" s="365">
        <v>25239</v>
      </c>
      <c r="GT93" s="365">
        <v>0</v>
      </c>
      <c r="GU93" s="365">
        <v>0</v>
      </c>
      <c r="GV93" s="365">
        <v>0</v>
      </c>
      <c r="GW93" s="365">
        <v>0</v>
      </c>
      <c r="GX93" s="365">
        <v>0</v>
      </c>
      <c r="GY93" s="365">
        <v>668735</v>
      </c>
      <c r="GZ93" s="365">
        <v>162949</v>
      </c>
      <c r="HA93" s="365">
        <v>60520</v>
      </c>
      <c r="HB93" s="365">
        <v>24235</v>
      </c>
      <c r="HC93" s="365">
        <v>352879</v>
      </c>
      <c r="HD93" s="365">
        <v>6963</v>
      </c>
      <c r="HE93" s="365">
        <v>19281</v>
      </c>
      <c r="HF93" s="365">
        <v>18210</v>
      </c>
      <c r="HG93" s="365">
        <v>10176</v>
      </c>
      <c r="HH93" s="365">
        <v>7741056</v>
      </c>
    </row>
    <row r="94" spans="1:216" ht="15" x14ac:dyDescent="0.25">
      <c r="A94" s="353" t="s">
        <v>450</v>
      </c>
      <c r="B94" s="365">
        <v>8570985</v>
      </c>
      <c r="C94" s="365">
        <v>11805</v>
      </c>
      <c r="D94" s="365">
        <v>0</v>
      </c>
      <c r="E94" s="365">
        <v>0</v>
      </c>
      <c r="F94" s="365">
        <v>0</v>
      </c>
      <c r="G94" s="365">
        <v>0</v>
      </c>
      <c r="H94" s="365">
        <v>0</v>
      </c>
      <c r="I94" s="365">
        <v>0</v>
      </c>
      <c r="J94" s="365">
        <v>0</v>
      </c>
      <c r="K94" s="365">
        <v>0</v>
      </c>
      <c r="L94" s="365">
        <v>0</v>
      </c>
      <c r="M94" s="365">
        <v>0</v>
      </c>
      <c r="N94" s="365">
        <v>0</v>
      </c>
      <c r="O94" s="365">
        <v>0</v>
      </c>
      <c r="P94" s="365">
        <v>0</v>
      </c>
      <c r="Q94" s="365">
        <v>0</v>
      </c>
      <c r="R94" s="365">
        <v>0</v>
      </c>
      <c r="S94" s="365">
        <v>0</v>
      </c>
      <c r="T94" s="365">
        <v>11805</v>
      </c>
      <c r="U94" s="365">
        <v>11805</v>
      </c>
      <c r="V94" s="365">
        <v>0</v>
      </c>
      <c r="W94" s="365">
        <v>0</v>
      </c>
      <c r="X94" s="365">
        <v>0</v>
      </c>
      <c r="Y94" s="365">
        <v>0</v>
      </c>
      <c r="Z94" s="365">
        <v>699665</v>
      </c>
      <c r="AA94" s="365">
        <v>699665</v>
      </c>
      <c r="AB94" s="365">
        <v>186359</v>
      </c>
      <c r="AC94" s="365">
        <v>132622</v>
      </c>
      <c r="AD94" s="365">
        <v>26243</v>
      </c>
      <c r="AE94" s="365">
        <v>0</v>
      </c>
      <c r="AF94" s="365">
        <v>269462</v>
      </c>
      <c r="AG94" s="365">
        <v>48113</v>
      </c>
      <c r="AH94" s="365">
        <v>14059</v>
      </c>
      <c r="AI94" s="365">
        <v>0</v>
      </c>
      <c r="AJ94" s="365">
        <v>22807</v>
      </c>
      <c r="AK94" s="365">
        <v>0</v>
      </c>
      <c r="AL94" s="365">
        <v>0</v>
      </c>
      <c r="AM94" s="365">
        <v>0</v>
      </c>
      <c r="AN94" s="365">
        <v>0</v>
      </c>
      <c r="AO94" s="365">
        <v>0</v>
      </c>
      <c r="AP94" s="365">
        <v>0</v>
      </c>
      <c r="AQ94" s="365">
        <v>0</v>
      </c>
      <c r="AR94" s="365">
        <v>0</v>
      </c>
      <c r="AS94" s="365">
        <v>0</v>
      </c>
      <c r="AT94" s="365">
        <v>0</v>
      </c>
      <c r="AU94" s="365">
        <v>0</v>
      </c>
      <c r="AV94" s="365">
        <v>0</v>
      </c>
      <c r="AW94" s="365">
        <v>0</v>
      </c>
      <c r="AX94" s="365">
        <v>0</v>
      </c>
      <c r="AY94" s="365">
        <v>369866</v>
      </c>
      <c r="AZ94" s="365">
        <v>0</v>
      </c>
      <c r="BA94" s="365">
        <v>0</v>
      </c>
      <c r="BB94" s="365">
        <v>0</v>
      </c>
      <c r="BC94" s="365">
        <v>0</v>
      </c>
      <c r="BD94" s="365">
        <v>0</v>
      </c>
      <c r="BE94" s="365">
        <v>0</v>
      </c>
      <c r="BF94" s="365">
        <v>0</v>
      </c>
      <c r="BG94" s="365">
        <v>0</v>
      </c>
      <c r="BH94" s="365">
        <v>0</v>
      </c>
      <c r="BI94" s="365">
        <v>0</v>
      </c>
      <c r="BJ94" s="365">
        <v>0</v>
      </c>
      <c r="BK94" s="365">
        <v>0</v>
      </c>
      <c r="BL94" s="365">
        <v>0</v>
      </c>
      <c r="BM94" s="365">
        <v>0</v>
      </c>
      <c r="BN94" s="365">
        <v>230131</v>
      </c>
      <c r="BO94" s="365">
        <v>0</v>
      </c>
      <c r="BP94" s="365">
        <v>104756</v>
      </c>
      <c r="BQ94" s="365">
        <v>125375</v>
      </c>
      <c r="BR94" s="365">
        <v>0</v>
      </c>
      <c r="BS94" s="365">
        <v>0</v>
      </c>
      <c r="BT94" s="365">
        <v>0</v>
      </c>
      <c r="BU94" s="365">
        <v>81742</v>
      </c>
      <c r="BV94" s="365">
        <v>34796</v>
      </c>
      <c r="BW94" s="365">
        <v>0</v>
      </c>
      <c r="BX94" s="365">
        <v>46947</v>
      </c>
      <c r="BY94" s="365">
        <v>0</v>
      </c>
      <c r="BZ94" s="365">
        <v>0</v>
      </c>
      <c r="CA94" s="365">
        <v>0</v>
      </c>
      <c r="CB94" s="365">
        <v>0</v>
      </c>
      <c r="CC94" s="365">
        <v>0</v>
      </c>
      <c r="CD94" s="365">
        <v>0</v>
      </c>
      <c r="CE94" s="365">
        <v>0</v>
      </c>
      <c r="CF94" s="365">
        <v>0</v>
      </c>
      <c r="CG94" s="365">
        <v>0</v>
      </c>
      <c r="CH94" s="365">
        <v>0</v>
      </c>
      <c r="CI94" s="365">
        <v>57993</v>
      </c>
      <c r="CJ94" s="365">
        <v>0</v>
      </c>
      <c r="CK94" s="365">
        <v>27063</v>
      </c>
      <c r="CL94" s="365">
        <v>0</v>
      </c>
      <c r="CM94" s="365">
        <v>23197</v>
      </c>
      <c r="CN94" s="365">
        <v>0</v>
      </c>
      <c r="CO94" s="365">
        <v>7732</v>
      </c>
      <c r="CP94" s="365">
        <v>365587</v>
      </c>
      <c r="CQ94" s="365">
        <v>14840</v>
      </c>
      <c r="CR94" s="365">
        <v>80560</v>
      </c>
      <c r="CS94" s="365">
        <v>22595</v>
      </c>
      <c r="CT94" s="365">
        <v>55901</v>
      </c>
      <c r="CU94" s="365">
        <v>157828</v>
      </c>
      <c r="CV94" s="365">
        <v>33864</v>
      </c>
      <c r="CW94" s="365">
        <v>435380</v>
      </c>
      <c r="CX94" s="365">
        <v>0</v>
      </c>
      <c r="CY94" s="365">
        <v>0</v>
      </c>
      <c r="CZ94" s="365">
        <v>0</v>
      </c>
      <c r="DA94" s="365">
        <v>34589</v>
      </c>
      <c r="DB94" s="365">
        <v>298584</v>
      </c>
      <c r="DC94" s="365">
        <v>0</v>
      </c>
      <c r="DD94" s="365">
        <v>1993329</v>
      </c>
      <c r="DE94" s="365">
        <v>738829</v>
      </c>
      <c r="DF94" s="365">
        <v>669382</v>
      </c>
      <c r="DG94" s="365">
        <v>528793</v>
      </c>
      <c r="DH94" s="365">
        <v>28118</v>
      </c>
      <c r="DI94" s="365">
        <v>23030</v>
      </c>
      <c r="DJ94" s="365">
        <v>5177</v>
      </c>
      <c r="DK94" s="365">
        <v>4695353</v>
      </c>
      <c r="DL94" s="365">
        <v>2102342</v>
      </c>
      <c r="DM94" s="365">
        <v>1300382</v>
      </c>
      <c r="DN94" s="365">
        <v>101224</v>
      </c>
      <c r="DO94" s="365">
        <v>221528</v>
      </c>
      <c r="DP94" s="365">
        <v>18946</v>
      </c>
      <c r="DQ94" s="365">
        <v>712586</v>
      </c>
      <c r="DR94" s="365">
        <v>0</v>
      </c>
      <c r="DS94" s="365">
        <v>54763</v>
      </c>
      <c r="DT94" s="365">
        <v>183301</v>
      </c>
      <c r="DU94" s="365">
        <v>8034</v>
      </c>
      <c r="DV94" s="365">
        <v>771834</v>
      </c>
      <c r="DW94" s="365">
        <v>27181</v>
      </c>
      <c r="DX94" s="365">
        <v>24034</v>
      </c>
      <c r="DY94" s="365">
        <v>0</v>
      </c>
      <c r="DZ94" s="365">
        <v>190264</v>
      </c>
      <c r="EA94" s="365">
        <v>0</v>
      </c>
      <c r="EB94" s="365">
        <v>71901</v>
      </c>
      <c r="EC94" s="365">
        <v>458454</v>
      </c>
      <c r="ED94" s="365">
        <v>0</v>
      </c>
      <c r="EE94" s="365">
        <v>1948096</v>
      </c>
      <c r="EF94" s="365">
        <v>128405</v>
      </c>
      <c r="EG94" s="365">
        <v>245562</v>
      </c>
      <c r="EH94" s="365">
        <v>18946</v>
      </c>
      <c r="EI94" s="365">
        <v>778729</v>
      </c>
      <c r="EJ94" s="365">
        <v>0</v>
      </c>
      <c r="EK94" s="365">
        <v>126664</v>
      </c>
      <c r="EL94" s="365">
        <v>641756</v>
      </c>
      <c r="EM94" s="365">
        <v>8034</v>
      </c>
      <c r="EN94" s="365">
        <v>100421</v>
      </c>
      <c r="EO94" s="365">
        <v>0</v>
      </c>
      <c r="EP94" s="365">
        <v>0</v>
      </c>
      <c r="EQ94" s="365">
        <v>0</v>
      </c>
      <c r="ER94" s="365">
        <v>100421</v>
      </c>
      <c r="ES94" s="365">
        <v>0</v>
      </c>
      <c r="ET94" s="365">
        <v>0</v>
      </c>
      <c r="EU94" s="365">
        <v>0</v>
      </c>
      <c r="EV94" s="365">
        <v>0</v>
      </c>
      <c r="EW94" s="365">
        <v>776453</v>
      </c>
      <c r="EX94" s="365">
        <v>130145</v>
      </c>
      <c r="EY94" s="365">
        <v>90713</v>
      </c>
      <c r="EZ94" s="365">
        <v>71031</v>
      </c>
      <c r="FA94" s="365">
        <v>390838</v>
      </c>
      <c r="FB94" s="365">
        <v>16067</v>
      </c>
      <c r="FC94" s="365">
        <v>5757</v>
      </c>
      <c r="FD94" s="365">
        <v>35482</v>
      </c>
      <c r="FE94" s="365">
        <v>36419</v>
      </c>
      <c r="FF94" s="365">
        <v>159602</v>
      </c>
      <c r="FG94" s="365">
        <v>55834</v>
      </c>
      <c r="FH94" s="365">
        <v>35616</v>
      </c>
      <c r="FI94" s="365">
        <v>8569</v>
      </c>
      <c r="FJ94" s="365">
        <v>36553</v>
      </c>
      <c r="FK94" s="365">
        <v>3080</v>
      </c>
      <c r="FL94" s="365">
        <v>0</v>
      </c>
      <c r="FM94" s="365">
        <v>0</v>
      </c>
      <c r="FN94" s="365">
        <v>0</v>
      </c>
      <c r="FO94" s="365">
        <v>0</v>
      </c>
      <c r="FP94" s="365">
        <v>0</v>
      </c>
      <c r="FQ94" s="365">
        <v>0</v>
      </c>
      <c r="FR94" s="365">
        <v>0</v>
      </c>
      <c r="FS94" s="365">
        <v>0</v>
      </c>
      <c r="FT94" s="365">
        <v>0</v>
      </c>
      <c r="FU94" s="365">
        <v>0</v>
      </c>
      <c r="FV94" s="365">
        <v>0</v>
      </c>
      <c r="FW94" s="365">
        <v>0</v>
      </c>
      <c r="FX94" s="365">
        <v>865654</v>
      </c>
      <c r="FY94" s="365">
        <v>130025</v>
      </c>
      <c r="FZ94" s="365">
        <v>16067</v>
      </c>
      <c r="GA94" s="365">
        <v>31599</v>
      </c>
      <c r="GB94" s="365">
        <v>640966</v>
      </c>
      <c r="GC94" s="365">
        <v>0</v>
      </c>
      <c r="GD94" s="365">
        <v>0</v>
      </c>
      <c r="GE94" s="365">
        <v>23498</v>
      </c>
      <c r="GF94" s="365">
        <v>23498</v>
      </c>
      <c r="GG94" s="365">
        <v>522710</v>
      </c>
      <c r="GH94" s="365">
        <v>0</v>
      </c>
      <c r="GI94" s="365">
        <v>8703</v>
      </c>
      <c r="GJ94" s="365">
        <v>0</v>
      </c>
      <c r="GK94" s="365">
        <v>61444</v>
      </c>
      <c r="GL94" s="365">
        <v>452563</v>
      </c>
      <c r="GM94" s="365">
        <v>0</v>
      </c>
      <c r="GN94" s="365">
        <v>0</v>
      </c>
      <c r="GO94" s="365">
        <v>0</v>
      </c>
      <c r="GP94" s="365">
        <v>0</v>
      </c>
      <c r="GQ94" s="365">
        <v>0</v>
      </c>
      <c r="GR94" s="365">
        <v>0</v>
      </c>
      <c r="GS94" s="365">
        <v>0</v>
      </c>
      <c r="GT94" s="365">
        <v>0</v>
      </c>
      <c r="GU94" s="365">
        <v>0</v>
      </c>
      <c r="GV94" s="365">
        <v>0</v>
      </c>
      <c r="GW94" s="365">
        <v>0</v>
      </c>
      <c r="GX94" s="365">
        <v>0</v>
      </c>
      <c r="GY94" s="365">
        <v>268592</v>
      </c>
      <c r="GZ94" s="365">
        <v>36687</v>
      </c>
      <c r="HA94" s="365">
        <v>0</v>
      </c>
      <c r="HB94" s="365">
        <v>56102</v>
      </c>
      <c r="HC94" s="365">
        <v>162816</v>
      </c>
      <c r="HD94" s="365">
        <v>8168</v>
      </c>
      <c r="HE94" s="365">
        <v>0</v>
      </c>
      <c r="HF94" s="365">
        <v>4820</v>
      </c>
      <c r="HG94" s="365">
        <v>0</v>
      </c>
      <c r="HH94" s="365">
        <v>195519</v>
      </c>
    </row>
    <row r="95" spans="1:216" ht="15" x14ac:dyDescent="0.25">
      <c r="A95" s="353" t="s">
        <v>451</v>
      </c>
      <c r="B95" s="365">
        <v>40348630</v>
      </c>
      <c r="C95" s="365">
        <v>1891291</v>
      </c>
      <c r="D95" s="365">
        <v>918398</v>
      </c>
      <c r="E95" s="365">
        <v>417823</v>
      </c>
      <c r="F95" s="365">
        <v>205846</v>
      </c>
      <c r="G95" s="365">
        <v>208407</v>
      </c>
      <c r="H95" s="365">
        <v>359986</v>
      </c>
      <c r="I95" s="365">
        <v>71633</v>
      </c>
      <c r="J95" s="365">
        <v>288353</v>
      </c>
      <c r="K95" s="365">
        <v>50712</v>
      </c>
      <c r="L95" s="365">
        <v>44129</v>
      </c>
      <c r="M95" s="365">
        <v>6583</v>
      </c>
      <c r="N95" s="365">
        <v>89877</v>
      </c>
      <c r="O95" s="365">
        <v>24045</v>
      </c>
      <c r="P95" s="365">
        <v>65831</v>
      </c>
      <c r="Q95" s="365">
        <v>548442</v>
      </c>
      <c r="R95" s="365">
        <v>98078</v>
      </c>
      <c r="S95" s="365">
        <v>341364</v>
      </c>
      <c r="T95" s="365">
        <v>112533</v>
      </c>
      <c r="U95" s="365">
        <v>65377</v>
      </c>
      <c r="V95" s="365">
        <v>43820</v>
      </c>
      <c r="W95" s="365">
        <v>99919</v>
      </c>
      <c r="X95" s="365">
        <v>81062</v>
      </c>
      <c r="Y95" s="365">
        <v>18857</v>
      </c>
      <c r="Z95" s="365">
        <v>14545730</v>
      </c>
      <c r="AA95" s="365">
        <v>13667210</v>
      </c>
      <c r="AB95" s="365">
        <v>692557</v>
      </c>
      <c r="AC95" s="365">
        <v>4304524</v>
      </c>
      <c r="AD95" s="365">
        <v>1769079</v>
      </c>
      <c r="AE95" s="365">
        <v>58423</v>
      </c>
      <c r="AF95" s="365">
        <v>874151</v>
      </c>
      <c r="AG95" s="365">
        <v>1565069</v>
      </c>
      <c r="AH95" s="365">
        <v>1337314</v>
      </c>
      <c r="AI95" s="365">
        <v>417003</v>
      </c>
      <c r="AJ95" s="365">
        <v>2209201</v>
      </c>
      <c r="AK95" s="365">
        <v>411145</v>
      </c>
      <c r="AL95" s="365">
        <v>28743</v>
      </c>
      <c r="AM95" s="365">
        <v>816510</v>
      </c>
      <c r="AN95" s="365">
        <v>47332</v>
      </c>
      <c r="AO95" s="365">
        <v>217913</v>
      </c>
      <c r="AP95" s="365">
        <v>249468</v>
      </c>
      <c r="AQ95" s="365">
        <v>0</v>
      </c>
      <c r="AR95" s="365">
        <v>247437</v>
      </c>
      <c r="AS95" s="365">
        <v>12028</v>
      </c>
      <c r="AT95" s="365">
        <v>36085</v>
      </c>
      <c r="AU95" s="365">
        <v>0</v>
      </c>
      <c r="AV95" s="365">
        <v>6248</v>
      </c>
      <c r="AW95" s="365">
        <v>0</v>
      </c>
      <c r="AX95" s="365">
        <v>0</v>
      </c>
      <c r="AY95" s="365">
        <v>7414080</v>
      </c>
      <c r="AZ95" s="365">
        <v>391775</v>
      </c>
      <c r="BA95" s="365">
        <v>48972</v>
      </c>
      <c r="BB95" s="365">
        <v>38662</v>
      </c>
      <c r="BC95" s="365">
        <v>276157</v>
      </c>
      <c r="BD95" s="365">
        <v>27984</v>
      </c>
      <c r="BE95" s="365">
        <v>0</v>
      </c>
      <c r="BF95" s="365">
        <v>0</v>
      </c>
      <c r="BG95" s="365">
        <v>6812</v>
      </c>
      <c r="BH95" s="365">
        <v>0</v>
      </c>
      <c r="BI95" s="365">
        <v>0</v>
      </c>
      <c r="BJ95" s="365">
        <v>0</v>
      </c>
      <c r="BK95" s="365">
        <v>6812</v>
      </c>
      <c r="BL95" s="365">
        <v>0</v>
      </c>
      <c r="BM95" s="365">
        <v>0</v>
      </c>
      <c r="BN95" s="365">
        <v>2068600</v>
      </c>
      <c r="BO95" s="365">
        <v>0</v>
      </c>
      <c r="BP95" s="365">
        <v>85240</v>
      </c>
      <c r="BQ95" s="365">
        <v>1959795</v>
      </c>
      <c r="BR95" s="365">
        <v>23565</v>
      </c>
      <c r="BS95" s="365">
        <v>0</v>
      </c>
      <c r="BT95" s="365">
        <v>0</v>
      </c>
      <c r="BU95" s="365">
        <v>2242948</v>
      </c>
      <c r="BV95" s="365">
        <v>64437</v>
      </c>
      <c r="BW95" s="365">
        <v>88370</v>
      </c>
      <c r="BX95" s="365">
        <v>1999561</v>
      </c>
      <c r="BY95" s="365">
        <v>90580</v>
      </c>
      <c r="BZ95" s="365">
        <v>0</v>
      </c>
      <c r="CA95" s="365">
        <v>0</v>
      </c>
      <c r="CB95" s="365">
        <v>202331</v>
      </c>
      <c r="CC95" s="365">
        <v>119484</v>
      </c>
      <c r="CD95" s="365">
        <v>0</v>
      </c>
      <c r="CE95" s="365">
        <v>82847</v>
      </c>
      <c r="CF95" s="365">
        <v>0</v>
      </c>
      <c r="CG95" s="365">
        <v>0</v>
      </c>
      <c r="CH95" s="365">
        <v>0</v>
      </c>
      <c r="CI95" s="365">
        <v>2501615</v>
      </c>
      <c r="CJ95" s="365">
        <v>819450</v>
      </c>
      <c r="CK95" s="365">
        <v>67566</v>
      </c>
      <c r="CL95" s="365">
        <v>1136110</v>
      </c>
      <c r="CM95" s="365">
        <v>68671</v>
      </c>
      <c r="CN95" s="365">
        <v>0</v>
      </c>
      <c r="CO95" s="365">
        <v>409817</v>
      </c>
      <c r="CP95" s="365">
        <v>1307618</v>
      </c>
      <c r="CQ95" s="365">
        <v>151803</v>
      </c>
      <c r="CR95" s="365">
        <v>446091</v>
      </c>
      <c r="CS95" s="365">
        <v>85079</v>
      </c>
      <c r="CT95" s="365">
        <v>331891</v>
      </c>
      <c r="CU95" s="365">
        <v>208987</v>
      </c>
      <c r="CV95" s="365">
        <v>83768</v>
      </c>
      <c r="CW95" s="365">
        <v>239504</v>
      </c>
      <c r="CX95" s="365">
        <v>0</v>
      </c>
      <c r="CY95" s="365">
        <v>0</v>
      </c>
      <c r="CZ95" s="365">
        <v>0</v>
      </c>
      <c r="DA95" s="365">
        <v>75595</v>
      </c>
      <c r="DB95" s="365">
        <v>124243</v>
      </c>
      <c r="DC95" s="365">
        <v>21758</v>
      </c>
      <c r="DD95" s="365">
        <v>5320302</v>
      </c>
      <c r="DE95" s="365">
        <v>1841225</v>
      </c>
      <c r="DF95" s="365">
        <v>1832388</v>
      </c>
      <c r="DG95" s="365">
        <v>1541227</v>
      </c>
      <c r="DH95" s="365">
        <v>76093</v>
      </c>
      <c r="DI95" s="365">
        <v>29367</v>
      </c>
      <c r="DJ95" s="365">
        <v>0</v>
      </c>
      <c r="DK95" s="365">
        <v>9630101</v>
      </c>
      <c r="DL95" s="365">
        <v>4676951</v>
      </c>
      <c r="DM95" s="365">
        <v>2797186</v>
      </c>
      <c r="DN95" s="365">
        <v>569586</v>
      </c>
      <c r="DO95" s="365">
        <v>321346</v>
      </c>
      <c r="DP95" s="365">
        <v>237261</v>
      </c>
      <c r="DQ95" s="365">
        <v>1183626</v>
      </c>
      <c r="DR95" s="365">
        <v>0</v>
      </c>
      <c r="DS95" s="365">
        <v>90580</v>
      </c>
      <c r="DT95" s="365">
        <v>293831</v>
      </c>
      <c r="DU95" s="365">
        <v>100956</v>
      </c>
      <c r="DV95" s="365">
        <v>1836650</v>
      </c>
      <c r="DW95" s="365">
        <v>437901</v>
      </c>
      <c r="DX95" s="365">
        <v>311706</v>
      </c>
      <c r="DY95" s="365">
        <v>120572</v>
      </c>
      <c r="DZ95" s="365">
        <v>751972</v>
      </c>
      <c r="EA95" s="365">
        <v>0</v>
      </c>
      <c r="EB95" s="365">
        <v>15398</v>
      </c>
      <c r="EC95" s="365">
        <v>172054</v>
      </c>
      <c r="ED95" s="365">
        <v>27047</v>
      </c>
      <c r="EE95" s="365">
        <v>4362277</v>
      </c>
      <c r="EF95" s="365">
        <v>932105</v>
      </c>
      <c r="EG95" s="365">
        <v>553117</v>
      </c>
      <c r="EH95" s="365">
        <v>326769</v>
      </c>
      <c r="EI95" s="365">
        <v>1850420</v>
      </c>
      <c r="EJ95" s="365">
        <v>0</v>
      </c>
      <c r="EK95" s="365">
        <v>105977</v>
      </c>
      <c r="EL95" s="365">
        <v>465885</v>
      </c>
      <c r="EM95" s="365">
        <v>128003</v>
      </c>
      <c r="EN95" s="365">
        <v>163105</v>
      </c>
      <c r="EO95" s="365">
        <v>31599</v>
      </c>
      <c r="EP95" s="365">
        <v>47532</v>
      </c>
      <c r="EQ95" s="365">
        <v>31063</v>
      </c>
      <c r="ER95" s="365">
        <v>52910</v>
      </c>
      <c r="ES95" s="365">
        <v>0</v>
      </c>
      <c r="ET95" s="365">
        <v>0</v>
      </c>
      <c r="EU95" s="365">
        <v>0</v>
      </c>
      <c r="EV95" s="365">
        <v>0</v>
      </c>
      <c r="EW95" s="365">
        <v>1403765</v>
      </c>
      <c r="EX95" s="365">
        <v>319472</v>
      </c>
      <c r="EY95" s="365">
        <v>156857</v>
      </c>
      <c r="EZ95" s="365">
        <v>133225</v>
      </c>
      <c r="FA95" s="365">
        <v>502187</v>
      </c>
      <c r="FB95" s="365">
        <v>6159</v>
      </c>
      <c r="FC95" s="365">
        <v>7364</v>
      </c>
      <c r="FD95" s="365">
        <v>233512</v>
      </c>
      <c r="FE95" s="365">
        <v>44988</v>
      </c>
      <c r="FF95" s="365">
        <v>352544</v>
      </c>
      <c r="FG95" s="365">
        <v>154916</v>
      </c>
      <c r="FH95" s="365">
        <v>95400</v>
      </c>
      <c r="FI95" s="365">
        <v>7632</v>
      </c>
      <c r="FJ95" s="365">
        <v>35080</v>
      </c>
      <c r="FK95" s="365">
        <v>0</v>
      </c>
      <c r="FL95" s="365">
        <v>0</v>
      </c>
      <c r="FM95" s="365">
        <v>15398</v>
      </c>
      <c r="FN95" s="365">
        <v>0</v>
      </c>
      <c r="FO95" s="365">
        <v>7498</v>
      </c>
      <c r="FP95" s="365">
        <v>0</v>
      </c>
      <c r="FQ95" s="365">
        <v>0</v>
      </c>
      <c r="FR95" s="365">
        <v>0</v>
      </c>
      <c r="FS95" s="365">
        <v>7498</v>
      </c>
      <c r="FT95" s="365">
        <v>0</v>
      </c>
      <c r="FU95" s="365">
        <v>0</v>
      </c>
      <c r="FV95" s="365">
        <v>0</v>
      </c>
      <c r="FW95" s="365">
        <v>0</v>
      </c>
      <c r="FX95" s="365">
        <v>1756680</v>
      </c>
      <c r="FY95" s="365">
        <v>316111</v>
      </c>
      <c r="FZ95" s="365">
        <v>316647</v>
      </c>
      <c r="GA95" s="365">
        <v>219252</v>
      </c>
      <c r="GB95" s="365">
        <v>808400</v>
      </c>
      <c r="GC95" s="365">
        <v>0</v>
      </c>
      <c r="GD95" s="365">
        <v>9922</v>
      </c>
      <c r="GE95" s="365">
        <v>86348</v>
      </c>
      <c r="GF95" s="365">
        <v>0</v>
      </c>
      <c r="GG95" s="365">
        <v>732978</v>
      </c>
      <c r="GH95" s="365">
        <v>7137</v>
      </c>
      <c r="GI95" s="365">
        <v>0</v>
      </c>
      <c r="GJ95" s="365">
        <v>29417</v>
      </c>
      <c r="GK95" s="365">
        <v>168319</v>
      </c>
      <c r="GL95" s="365">
        <v>528106</v>
      </c>
      <c r="GM95" s="365">
        <v>0</v>
      </c>
      <c r="GN95" s="365">
        <v>0</v>
      </c>
      <c r="GO95" s="365">
        <v>0</v>
      </c>
      <c r="GP95" s="365">
        <v>12787</v>
      </c>
      <c r="GQ95" s="365">
        <v>0</v>
      </c>
      <c r="GR95" s="365">
        <v>6628</v>
      </c>
      <c r="GS95" s="365">
        <v>6159</v>
      </c>
      <c r="GT95" s="365">
        <v>0</v>
      </c>
      <c r="GU95" s="365">
        <v>0</v>
      </c>
      <c r="GV95" s="365">
        <v>0</v>
      </c>
      <c r="GW95" s="365">
        <v>0</v>
      </c>
      <c r="GX95" s="365">
        <v>0</v>
      </c>
      <c r="GY95" s="365">
        <v>686900</v>
      </c>
      <c r="GZ95" s="365">
        <v>112605</v>
      </c>
      <c r="HA95" s="365">
        <v>153175</v>
      </c>
      <c r="HB95" s="365">
        <v>35750</v>
      </c>
      <c r="HC95" s="365">
        <v>241165</v>
      </c>
      <c r="HD95" s="365">
        <v>34411</v>
      </c>
      <c r="HE95" s="365">
        <v>0</v>
      </c>
      <c r="HF95" s="365">
        <v>66545</v>
      </c>
      <c r="HG95" s="365">
        <v>37758</v>
      </c>
      <c r="HH95" s="365">
        <v>6142341</v>
      </c>
    </row>
    <row r="96" spans="1:216" ht="15" x14ac:dyDescent="0.25">
      <c r="A96" s="353" t="s">
        <v>452</v>
      </c>
      <c r="B96" s="365">
        <v>108160000</v>
      </c>
      <c r="C96" s="365">
        <v>6063320</v>
      </c>
      <c r="D96" s="365">
        <v>3636665</v>
      </c>
      <c r="E96" s="365">
        <v>1335763</v>
      </c>
      <c r="F96" s="365">
        <v>631769</v>
      </c>
      <c r="G96" s="365">
        <v>703994</v>
      </c>
      <c r="H96" s="365">
        <v>1932848</v>
      </c>
      <c r="I96" s="365">
        <v>758461</v>
      </c>
      <c r="J96" s="365">
        <v>1170036</v>
      </c>
      <c r="K96" s="365">
        <v>232262</v>
      </c>
      <c r="L96" s="365">
        <v>137130</v>
      </c>
      <c r="M96" s="365">
        <v>95132</v>
      </c>
      <c r="N96" s="365">
        <v>135791</v>
      </c>
      <c r="O96" s="365">
        <v>33529</v>
      </c>
      <c r="P96" s="365">
        <v>102262</v>
      </c>
      <c r="Q96" s="365">
        <v>902894</v>
      </c>
      <c r="R96" s="365">
        <v>76766</v>
      </c>
      <c r="S96" s="365">
        <v>485914</v>
      </c>
      <c r="T96" s="365">
        <v>806668</v>
      </c>
      <c r="U96" s="365">
        <v>627154</v>
      </c>
      <c r="V96" s="365">
        <v>150001</v>
      </c>
      <c r="W96" s="365">
        <v>434152</v>
      </c>
      <c r="X96" s="365">
        <v>360232</v>
      </c>
      <c r="Y96" s="365">
        <v>73921</v>
      </c>
      <c r="Z96" s="365">
        <v>43261040</v>
      </c>
      <c r="AA96" s="365">
        <v>40919920</v>
      </c>
      <c r="AB96" s="365">
        <v>1305682</v>
      </c>
      <c r="AC96" s="365">
        <v>9297778</v>
      </c>
      <c r="AD96" s="365">
        <v>5656054</v>
      </c>
      <c r="AE96" s="365">
        <v>180813</v>
      </c>
      <c r="AF96" s="365">
        <v>3872760</v>
      </c>
      <c r="AG96" s="365">
        <v>3140994</v>
      </c>
      <c r="AH96" s="365">
        <v>5578027</v>
      </c>
      <c r="AI96" s="365">
        <v>1987148</v>
      </c>
      <c r="AJ96" s="365">
        <v>8201574</v>
      </c>
      <c r="AK96" s="365">
        <v>1402141</v>
      </c>
      <c r="AL96" s="365">
        <v>288989</v>
      </c>
      <c r="AM96" s="365">
        <v>2319407</v>
      </c>
      <c r="AN96" s="365">
        <v>49753</v>
      </c>
      <c r="AO96" s="365">
        <v>764648</v>
      </c>
      <c r="AP96" s="365">
        <v>469255</v>
      </c>
      <c r="AQ96" s="365">
        <v>0</v>
      </c>
      <c r="AR96" s="365">
        <v>185031</v>
      </c>
      <c r="AS96" s="365">
        <v>35616</v>
      </c>
      <c r="AT96" s="365">
        <v>182766</v>
      </c>
      <c r="AU96" s="365">
        <v>106067</v>
      </c>
      <c r="AV96" s="365">
        <v>511276</v>
      </c>
      <c r="AW96" s="365">
        <v>14996</v>
      </c>
      <c r="AX96" s="365">
        <v>0</v>
      </c>
      <c r="AY96" s="365">
        <v>13595400</v>
      </c>
      <c r="AZ96" s="365">
        <v>846145</v>
      </c>
      <c r="BA96" s="365">
        <v>41055</v>
      </c>
      <c r="BB96" s="365">
        <v>36637</v>
      </c>
      <c r="BC96" s="365">
        <v>715983</v>
      </c>
      <c r="BD96" s="365">
        <v>52470</v>
      </c>
      <c r="BE96" s="365">
        <v>0</v>
      </c>
      <c r="BF96" s="365">
        <v>0</v>
      </c>
      <c r="BG96" s="365">
        <v>38294</v>
      </c>
      <c r="BH96" s="365">
        <v>0</v>
      </c>
      <c r="BI96" s="365">
        <v>0</v>
      </c>
      <c r="BJ96" s="365">
        <v>38294</v>
      </c>
      <c r="BK96" s="365">
        <v>0</v>
      </c>
      <c r="BL96" s="365">
        <v>0</v>
      </c>
      <c r="BM96" s="365">
        <v>0</v>
      </c>
      <c r="BN96" s="365">
        <v>4219864</v>
      </c>
      <c r="BO96" s="365">
        <v>46026</v>
      </c>
      <c r="BP96" s="365">
        <v>146547</v>
      </c>
      <c r="BQ96" s="365">
        <v>3930635</v>
      </c>
      <c r="BR96" s="365">
        <v>96655</v>
      </c>
      <c r="BS96" s="365">
        <v>0</v>
      </c>
      <c r="BT96" s="365">
        <v>0</v>
      </c>
      <c r="BU96" s="365">
        <v>4846188</v>
      </c>
      <c r="BV96" s="365">
        <v>15465</v>
      </c>
      <c r="BW96" s="365">
        <v>56888</v>
      </c>
      <c r="BX96" s="365">
        <v>4745299</v>
      </c>
      <c r="BY96" s="365">
        <v>28536</v>
      </c>
      <c r="BZ96" s="365">
        <v>0</v>
      </c>
      <c r="CA96" s="365">
        <v>0</v>
      </c>
      <c r="CB96" s="365">
        <v>144338</v>
      </c>
      <c r="CC96" s="365">
        <v>95182</v>
      </c>
      <c r="CD96" s="365">
        <v>11046</v>
      </c>
      <c r="CE96" s="365">
        <v>38110</v>
      </c>
      <c r="CF96" s="365">
        <v>0</v>
      </c>
      <c r="CG96" s="365">
        <v>0</v>
      </c>
      <c r="CH96" s="365">
        <v>0</v>
      </c>
      <c r="CI96" s="365">
        <v>3500567</v>
      </c>
      <c r="CJ96" s="365">
        <v>488798</v>
      </c>
      <c r="CK96" s="365">
        <v>39583</v>
      </c>
      <c r="CL96" s="365">
        <v>2078542</v>
      </c>
      <c r="CM96" s="365">
        <v>34612</v>
      </c>
      <c r="CN96" s="365">
        <v>0</v>
      </c>
      <c r="CO96" s="365">
        <v>859033</v>
      </c>
      <c r="CP96" s="365">
        <v>3667923</v>
      </c>
      <c r="CQ96" s="365">
        <v>221484</v>
      </c>
      <c r="CR96" s="365">
        <v>728552</v>
      </c>
      <c r="CS96" s="365">
        <v>353983</v>
      </c>
      <c r="CT96" s="365">
        <v>1556856</v>
      </c>
      <c r="CU96" s="365">
        <v>361236</v>
      </c>
      <c r="CV96" s="365">
        <v>445812</v>
      </c>
      <c r="CW96" s="365">
        <v>512536</v>
      </c>
      <c r="CX96" s="365">
        <v>0</v>
      </c>
      <c r="CY96" s="365">
        <v>0</v>
      </c>
      <c r="CZ96" s="365">
        <v>0</v>
      </c>
      <c r="DA96" s="365">
        <v>99863</v>
      </c>
      <c r="DB96" s="365">
        <v>335573</v>
      </c>
      <c r="DC96" s="365">
        <v>20307</v>
      </c>
      <c r="DD96" s="365">
        <v>15652690</v>
      </c>
      <c r="DE96" s="365">
        <v>2624240</v>
      </c>
      <c r="DF96" s="365">
        <v>6110491</v>
      </c>
      <c r="DG96" s="365">
        <v>6490572</v>
      </c>
      <c r="DH96" s="365">
        <v>188880</v>
      </c>
      <c r="DI96" s="365">
        <v>238510</v>
      </c>
      <c r="DJ96" s="365">
        <v>0</v>
      </c>
      <c r="DK96" s="365">
        <v>25407040</v>
      </c>
      <c r="DL96" s="365">
        <v>16399780</v>
      </c>
      <c r="DM96" s="365">
        <v>9090822</v>
      </c>
      <c r="DN96" s="365">
        <v>1847809</v>
      </c>
      <c r="DO96" s="365">
        <v>1096996</v>
      </c>
      <c r="DP96" s="365">
        <v>925545</v>
      </c>
      <c r="DQ96" s="365">
        <v>3857563</v>
      </c>
      <c r="DR96" s="365">
        <v>5222</v>
      </c>
      <c r="DS96" s="365">
        <v>283387</v>
      </c>
      <c r="DT96" s="365">
        <v>772236</v>
      </c>
      <c r="DU96" s="365">
        <v>302066</v>
      </c>
      <c r="DV96" s="365">
        <v>7166359</v>
      </c>
      <c r="DW96" s="365">
        <v>1930555</v>
      </c>
      <c r="DX96" s="365">
        <v>797876</v>
      </c>
      <c r="DY96" s="365">
        <v>407374</v>
      </c>
      <c r="DZ96" s="365">
        <v>3320111</v>
      </c>
      <c r="EA96" s="365">
        <v>0</v>
      </c>
      <c r="EB96" s="365">
        <v>50076</v>
      </c>
      <c r="EC96" s="365">
        <v>425516</v>
      </c>
      <c r="ED96" s="365">
        <v>234851</v>
      </c>
      <c r="EE96" s="365">
        <v>15349040</v>
      </c>
      <c r="EF96" s="365">
        <v>3638712</v>
      </c>
      <c r="EG96" s="365">
        <v>1854035</v>
      </c>
      <c r="EH96" s="365">
        <v>1066067</v>
      </c>
      <c r="EI96" s="365">
        <v>6878018</v>
      </c>
      <c r="EJ96" s="365">
        <v>5222</v>
      </c>
      <c r="EK96" s="365">
        <v>329849</v>
      </c>
      <c r="EL96" s="365">
        <v>1124846</v>
      </c>
      <c r="EM96" s="365">
        <v>452295</v>
      </c>
      <c r="EN96" s="365">
        <v>838513</v>
      </c>
      <c r="EO96" s="365">
        <v>123585</v>
      </c>
      <c r="EP96" s="365">
        <v>35482</v>
      </c>
      <c r="EQ96" s="365">
        <v>266851</v>
      </c>
      <c r="ER96" s="365">
        <v>296174</v>
      </c>
      <c r="ES96" s="365">
        <v>0</v>
      </c>
      <c r="ET96" s="365">
        <v>3615</v>
      </c>
      <c r="EU96" s="365">
        <v>66345</v>
      </c>
      <c r="EV96" s="365">
        <v>46461</v>
      </c>
      <c r="EW96" s="365">
        <v>2433864</v>
      </c>
      <c r="EX96" s="365">
        <v>758980</v>
      </c>
      <c r="EY96" s="365">
        <v>267253</v>
      </c>
      <c r="EZ96" s="365">
        <v>200975</v>
      </c>
      <c r="FA96" s="365">
        <v>801023</v>
      </c>
      <c r="FB96" s="365">
        <v>3080</v>
      </c>
      <c r="FC96" s="365">
        <v>92521</v>
      </c>
      <c r="FD96" s="365">
        <v>242884</v>
      </c>
      <c r="FE96" s="365">
        <v>67148</v>
      </c>
      <c r="FF96" s="365">
        <v>962633</v>
      </c>
      <c r="FG96" s="365">
        <v>298384</v>
      </c>
      <c r="FH96" s="365">
        <v>91383</v>
      </c>
      <c r="FI96" s="365">
        <v>141125</v>
      </c>
      <c r="FJ96" s="365">
        <v>121442</v>
      </c>
      <c r="FK96" s="365">
        <v>3213</v>
      </c>
      <c r="FL96" s="365">
        <v>3481</v>
      </c>
      <c r="FM96" s="365">
        <v>173527</v>
      </c>
      <c r="FN96" s="365">
        <v>17005</v>
      </c>
      <c r="FO96" s="365">
        <v>133225</v>
      </c>
      <c r="FP96" s="365">
        <v>80470</v>
      </c>
      <c r="FQ96" s="365">
        <v>0</v>
      </c>
      <c r="FR96" s="365">
        <v>0</v>
      </c>
      <c r="FS96" s="365">
        <v>49675</v>
      </c>
      <c r="FT96" s="365">
        <v>0</v>
      </c>
      <c r="FU96" s="365">
        <v>0</v>
      </c>
      <c r="FV96" s="365">
        <v>3080</v>
      </c>
      <c r="FW96" s="365">
        <v>0</v>
      </c>
      <c r="FX96" s="365">
        <v>3283571</v>
      </c>
      <c r="FY96" s="365">
        <v>486411</v>
      </c>
      <c r="FZ96" s="365">
        <v>599217</v>
      </c>
      <c r="GA96" s="365">
        <v>140736</v>
      </c>
      <c r="GB96" s="365">
        <v>1960815</v>
      </c>
      <c r="GC96" s="365">
        <v>0</v>
      </c>
      <c r="GD96" s="365">
        <v>19013</v>
      </c>
      <c r="GE96" s="365">
        <v>55017</v>
      </c>
      <c r="GF96" s="365">
        <v>22360</v>
      </c>
      <c r="GG96" s="365">
        <v>713570</v>
      </c>
      <c r="GH96" s="365">
        <v>0</v>
      </c>
      <c r="GI96" s="365">
        <v>7311</v>
      </c>
      <c r="GJ96" s="365">
        <v>0</v>
      </c>
      <c r="GK96" s="365">
        <v>334200</v>
      </c>
      <c r="GL96" s="365">
        <v>372059</v>
      </c>
      <c r="GM96" s="365">
        <v>0</v>
      </c>
      <c r="GN96" s="365">
        <v>0</v>
      </c>
      <c r="GO96" s="365">
        <v>0</v>
      </c>
      <c r="GP96" s="365">
        <v>72972</v>
      </c>
      <c r="GQ96" s="365">
        <v>5088</v>
      </c>
      <c r="GR96" s="365">
        <v>51951</v>
      </c>
      <c r="GS96" s="365">
        <v>15933</v>
      </c>
      <c r="GT96" s="365">
        <v>0</v>
      </c>
      <c r="GU96" s="365">
        <v>0</v>
      </c>
      <c r="GV96" s="365">
        <v>0</v>
      </c>
      <c r="GW96" s="365">
        <v>0</v>
      </c>
      <c r="GX96" s="365">
        <v>0</v>
      </c>
      <c r="GY96" s="365">
        <v>1407430</v>
      </c>
      <c r="GZ96" s="365">
        <v>375038</v>
      </c>
      <c r="HA96" s="365">
        <v>258952</v>
      </c>
      <c r="HB96" s="365">
        <v>30260</v>
      </c>
      <c r="HC96" s="365">
        <v>348326</v>
      </c>
      <c r="HD96" s="365">
        <v>63868</v>
      </c>
      <c r="HE96" s="365">
        <v>52620</v>
      </c>
      <c r="HF96" s="365">
        <v>219319</v>
      </c>
      <c r="HG96" s="365">
        <v>45524</v>
      </c>
      <c r="HH96" s="365">
        <v>14103200</v>
      </c>
    </row>
    <row r="97" spans="1:216" ht="15" x14ac:dyDescent="0.25">
      <c r="A97" s="353" t="s">
        <v>453</v>
      </c>
      <c r="B97" s="365">
        <v>273135300</v>
      </c>
      <c r="C97" s="365">
        <v>23226480</v>
      </c>
      <c r="D97" s="365">
        <v>15976280</v>
      </c>
      <c r="E97" s="365">
        <v>10174260</v>
      </c>
      <c r="F97" s="365">
        <v>3527959</v>
      </c>
      <c r="G97" s="365">
        <v>6617431</v>
      </c>
      <c r="H97" s="365">
        <v>4262387</v>
      </c>
      <c r="I97" s="365">
        <v>1476096</v>
      </c>
      <c r="J97" s="365">
        <v>2786291</v>
      </c>
      <c r="K97" s="365">
        <v>1207933</v>
      </c>
      <c r="L97" s="365">
        <v>480407</v>
      </c>
      <c r="M97" s="365">
        <v>727526</v>
      </c>
      <c r="N97" s="365">
        <v>331706</v>
      </c>
      <c r="O97" s="365">
        <v>122396</v>
      </c>
      <c r="P97" s="365">
        <v>209310</v>
      </c>
      <c r="Q97" s="365">
        <v>1375396</v>
      </c>
      <c r="R97" s="365">
        <v>428105</v>
      </c>
      <c r="S97" s="365">
        <v>577910</v>
      </c>
      <c r="T97" s="365">
        <v>3416068</v>
      </c>
      <c r="U97" s="365">
        <v>2073533</v>
      </c>
      <c r="V97" s="365">
        <v>1320645</v>
      </c>
      <c r="W97" s="365">
        <v>2147219</v>
      </c>
      <c r="X97" s="365">
        <v>1822860</v>
      </c>
      <c r="Y97" s="365">
        <v>324359</v>
      </c>
      <c r="Z97" s="365">
        <v>121377500</v>
      </c>
      <c r="AA97" s="365">
        <v>110641500</v>
      </c>
      <c r="AB97" s="365">
        <v>3201447</v>
      </c>
      <c r="AC97" s="365">
        <v>30980440</v>
      </c>
      <c r="AD97" s="365">
        <v>15219000</v>
      </c>
      <c r="AE97" s="365">
        <v>954443</v>
      </c>
      <c r="AF97" s="365">
        <v>10788340</v>
      </c>
      <c r="AG97" s="365">
        <v>6011197</v>
      </c>
      <c r="AH97" s="365">
        <v>14344850</v>
      </c>
      <c r="AI97" s="365">
        <v>4426915</v>
      </c>
      <c r="AJ97" s="365">
        <v>21557770</v>
      </c>
      <c r="AK97" s="365">
        <v>2807563</v>
      </c>
      <c r="AL97" s="365">
        <v>349520</v>
      </c>
      <c r="AM97" s="365">
        <v>10686020</v>
      </c>
      <c r="AN97" s="365">
        <v>54205</v>
      </c>
      <c r="AO97" s="365">
        <v>2545599</v>
      </c>
      <c r="AP97" s="365">
        <v>4006554</v>
      </c>
      <c r="AQ97" s="365">
        <v>23900</v>
      </c>
      <c r="AR97" s="365">
        <v>1563350</v>
      </c>
      <c r="AS97" s="365">
        <v>308593</v>
      </c>
      <c r="AT97" s="365">
        <v>927341</v>
      </c>
      <c r="AU97" s="365">
        <v>258684</v>
      </c>
      <c r="AV97" s="365">
        <v>904612</v>
      </c>
      <c r="AW97" s="365">
        <v>87087</v>
      </c>
      <c r="AX97" s="365">
        <v>6092</v>
      </c>
      <c r="AY97" s="365">
        <v>25886040</v>
      </c>
      <c r="AZ97" s="365">
        <v>4780095</v>
      </c>
      <c r="BA97" s="365">
        <v>151150</v>
      </c>
      <c r="BB97" s="365">
        <v>44553</v>
      </c>
      <c r="BC97" s="365">
        <v>4470430</v>
      </c>
      <c r="BD97" s="365">
        <v>113961</v>
      </c>
      <c r="BE97" s="365">
        <v>0</v>
      </c>
      <c r="BF97" s="365">
        <v>0</v>
      </c>
      <c r="BG97" s="365">
        <v>284626</v>
      </c>
      <c r="BH97" s="365">
        <v>114145</v>
      </c>
      <c r="BI97" s="365">
        <v>53759</v>
      </c>
      <c r="BJ97" s="365">
        <v>116722</v>
      </c>
      <c r="BK97" s="365">
        <v>0</v>
      </c>
      <c r="BL97" s="365">
        <v>0</v>
      </c>
      <c r="BM97" s="365">
        <v>0</v>
      </c>
      <c r="BN97" s="365">
        <v>7861823</v>
      </c>
      <c r="BO97" s="365">
        <v>46026</v>
      </c>
      <c r="BP97" s="365">
        <v>47131</v>
      </c>
      <c r="BQ97" s="365">
        <v>7768666</v>
      </c>
      <c r="BR97" s="365">
        <v>0</v>
      </c>
      <c r="BS97" s="365">
        <v>0</v>
      </c>
      <c r="BT97" s="365">
        <v>0</v>
      </c>
      <c r="BU97" s="365">
        <v>5399607</v>
      </c>
      <c r="BV97" s="365">
        <v>83768</v>
      </c>
      <c r="BW97" s="365">
        <v>0</v>
      </c>
      <c r="BX97" s="365">
        <v>5294299</v>
      </c>
      <c r="BY97" s="365">
        <v>21540</v>
      </c>
      <c r="BZ97" s="365">
        <v>0</v>
      </c>
      <c r="CA97" s="365">
        <v>0</v>
      </c>
      <c r="CB97" s="365">
        <v>793123</v>
      </c>
      <c r="CC97" s="365">
        <v>450136</v>
      </c>
      <c r="CD97" s="365">
        <v>141392</v>
      </c>
      <c r="CE97" s="365">
        <v>201595</v>
      </c>
      <c r="CF97" s="365">
        <v>0</v>
      </c>
      <c r="CG97" s="365">
        <v>0</v>
      </c>
      <c r="CH97" s="365">
        <v>0</v>
      </c>
      <c r="CI97" s="365">
        <v>6766768</v>
      </c>
      <c r="CJ97" s="365">
        <v>1370107</v>
      </c>
      <c r="CK97" s="365">
        <v>172874</v>
      </c>
      <c r="CL97" s="365">
        <v>4284117</v>
      </c>
      <c r="CM97" s="365">
        <v>0</v>
      </c>
      <c r="CN97" s="365">
        <v>0</v>
      </c>
      <c r="CO97" s="365">
        <v>939670</v>
      </c>
      <c r="CP97" s="365">
        <v>7371217</v>
      </c>
      <c r="CQ97" s="365">
        <v>622692</v>
      </c>
      <c r="CR97" s="365">
        <v>2259801</v>
      </c>
      <c r="CS97" s="365">
        <v>514824</v>
      </c>
      <c r="CT97" s="365">
        <v>2475874</v>
      </c>
      <c r="CU97" s="365">
        <v>816086</v>
      </c>
      <c r="CV97" s="365">
        <v>681941</v>
      </c>
      <c r="CW97" s="365">
        <v>1082368</v>
      </c>
      <c r="CX97" s="365">
        <v>0</v>
      </c>
      <c r="CY97" s="365">
        <v>0</v>
      </c>
      <c r="CZ97" s="365">
        <v>0</v>
      </c>
      <c r="DA97" s="365">
        <v>555661</v>
      </c>
      <c r="DB97" s="365">
        <v>436328</v>
      </c>
      <c r="DC97" s="365">
        <v>72805</v>
      </c>
      <c r="DD97" s="365">
        <v>33925610</v>
      </c>
      <c r="DE97" s="365">
        <v>6933316</v>
      </c>
      <c r="DF97" s="365">
        <v>10072160</v>
      </c>
      <c r="DG97" s="365">
        <v>14525930</v>
      </c>
      <c r="DH97" s="365">
        <v>1538000</v>
      </c>
      <c r="DI97" s="365">
        <v>197539</v>
      </c>
      <c r="DJ97" s="365">
        <v>658671</v>
      </c>
      <c r="DK97" s="365">
        <v>60266140</v>
      </c>
      <c r="DL97" s="365">
        <v>39839520</v>
      </c>
      <c r="DM97" s="365">
        <v>17083780</v>
      </c>
      <c r="DN97" s="365">
        <v>2814191</v>
      </c>
      <c r="DO97" s="365">
        <v>2418801</v>
      </c>
      <c r="DP97" s="365">
        <v>1397790</v>
      </c>
      <c r="DQ97" s="365">
        <v>8115201</v>
      </c>
      <c r="DR97" s="365">
        <v>0</v>
      </c>
      <c r="DS97" s="365">
        <v>351607</v>
      </c>
      <c r="DT97" s="365">
        <v>1302055</v>
      </c>
      <c r="DU97" s="365">
        <v>684133</v>
      </c>
      <c r="DV97" s="365">
        <v>22698370</v>
      </c>
      <c r="DW97" s="365">
        <v>4171812</v>
      </c>
      <c r="DX97" s="365">
        <v>2556110</v>
      </c>
      <c r="DY97" s="365">
        <v>1854704</v>
      </c>
      <c r="DZ97" s="365">
        <v>10887080</v>
      </c>
      <c r="EA97" s="365">
        <v>0</v>
      </c>
      <c r="EB97" s="365">
        <v>398068</v>
      </c>
      <c r="EC97" s="365">
        <v>1969184</v>
      </c>
      <c r="ED97" s="365">
        <v>861409</v>
      </c>
      <c r="EE97" s="365">
        <v>36807280</v>
      </c>
      <c r="EF97" s="365">
        <v>6627033</v>
      </c>
      <c r="EG97" s="365">
        <v>4740730</v>
      </c>
      <c r="EH97" s="365">
        <v>2908787</v>
      </c>
      <c r="EI97" s="365">
        <v>17232670</v>
      </c>
      <c r="EJ97" s="365">
        <v>0</v>
      </c>
      <c r="EK97" s="365">
        <v>665923</v>
      </c>
      <c r="EL97" s="365">
        <v>3161178</v>
      </c>
      <c r="EM97" s="365">
        <v>1470963</v>
      </c>
      <c r="EN97" s="365">
        <v>2737938</v>
      </c>
      <c r="EO97" s="365">
        <v>330853</v>
      </c>
      <c r="EP97" s="365">
        <v>203787</v>
      </c>
      <c r="EQ97" s="365">
        <v>335405</v>
      </c>
      <c r="ER97" s="365">
        <v>1632172</v>
      </c>
      <c r="ES97" s="365">
        <v>0</v>
      </c>
      <c r="ET97" s="365">
        <v>66479</v>
      </c>
      <c r="EU97" s="365">
        <v>99617</v>
      </c>
      <c r="EV97" s="365">
        <v>69625</v>
      </c>
      <c r="EW97" s="365">
        <v>6400082</v>
      </c>
      <c r="EX97" s="365">
        <v>1964966</v>
      </c>
      <c r="EY97" s="365">
        <v>549502</v>
      </c>
      <c r="EZ97" s="365">
        <v>583378</v>
      </c>
      <c r="FA97" s="365">
        <v>2396374</v>
      </c>
      <c r="FB97" s="365">
        <v>34411</v>
      </c>
      <c r="FC97" s="365">
        <v>121710</v>
      </c>
      <c r="FD97" s="365">
        <v>540398</v>
      </c>
      <c r="FE97" s="365">
        <v>209344</v>
      </c>
      <c r="FF97" s="365">
        <v>1444117</v>
      </c>
      <c r="FG97" s="365">
        <v>615780</v>
      </c>
      <c r="FH97" s="365">
        <v>111400</v>
      </c>
      <c r="FI97" s="365">
        <v>263839</v>
      </c>
      <c r="FJ97" s="365">
        <v>134430</v>
      </c>
      <c r="FK97" s="365">
        <v>22896</v>
      </c>
      <c r="FL97" s="365">
        <v>7498</v>
      </c>
      <c r="FM97" s="365">
        <v>9105</v>
      </c>
      <c r="FN97" s="365">
        <v>20084</v>
      </c>
      <c r="FO97" s="365">
        <v>1108109</v>
      </c>
      <c r="FP97" s="365">
        <v>714996</v>
      </c>
      <c r="FQ97" s="365">
        <v>10042</v>
      </c>
      <c r="FR97" s="365">
        <v>3213</v>
      </c>
      <c r="FS97" s="365">
        <v>379858</v>
      </c>
      <c r="FT97" s="365">
        <v>0</v>
      </c>
      <c r="FU97" s="365">
        <v>0</v>
      </c>
      <c r="FV97" s="365">
        <v>0</v>
      </c>
      <c r="FW97" s="365">
        <v>0</v>
      </c>
      <c r="FX97" s="365">
        <v>6218756</v>
      </c>
      <c r="FY97" s="365">
        <v>1339211</v>
      </c>
      <c r="FZ97" s="365">
        <v>1329202</v>
      </c>
      <c r="GA97" s="365">
        <v>480286</v>
      </c>
      <c r="GB97" s="365">
        <v>2813475</v>
      </c>
      <c r="GC97" s="365">
        <v>0</v>
      </c>
      <c r="GD97" s="365">
        <v>72544</v>
      </c>
      <c r="GE97" s="365">
        <v>137576</v>
      </c>
      <c r="GF97" s="365">
        <v>46461</v>
      </c>
      <c r="GG97" s="365">
        <v>3164459</v>
      </c>
      <c r="GH97" s="365">
        <v>21758</v>
      </c>
      <c r="GI97" s="365">
        <v>0</v>
      </c>
      <c r="GJ97" s="365">
        <v>22976</v>
      </c>
      <c r="GK97" s="365">
        <v>1538366</v>
      </c>
      <c r="GL97" s="365">
        <v>1581359</v>
      </c>
      <c r="GM97" s="365">
        <v>0</v>
      </c>
      <c r="GN97" s="365">
        <v>0</v>
      </c>
      <c r="GO97" s="365">
        <v>0</v>
      </c>
      <c r="GP97" s="365">
        <v>435960</v>
      </c>
      <c r="GQ97" s="365">
        <v>21021</v>
      </c>
      <c r="GR97" s="365">
        <v>194549</v>
      </c>
      <c r="GS97" s="365">
        <v>220390</v>
      </c>
      <c r="GT97" s="365">
        <v>0</v>
      </c>
      <c r="GU97" s="365">
        <v>0</v>
      </c>
      <c r="GV97" s="365">
        <v>0</v>
      </c>
      <c r="GW97" s="365">
        <v>0</v>
      </c>
      <c r="GX97" s="365">
        <v>0</v>
      </c>
      <c r="GY97" s="365">
        <v>1655135</v>
      </c>
      <c r="GZ97" s="365">
        <v>454504</v>
      </c>
      <c r="HA97" s="365">
        <v>232240</v>
      </c>
      <c r="HB97" s="365">
        <v>59851</v>
      </c>
      <c r="HC97" s="365">
        <v>762127</v>
      </c>
      <c r="HD97" s="365">
        <v>0</v>
      </c>
      <c r="HE97" s="365">
        <v>11783</v>
      </c>
      <c r="HF97" s="365">
        <v>66813</v>
      </c>
      <c r="HG97" s="365">
        <v>32335</v>
      </c>
      <c r="HH97" s="365">
        <v>26666350</v>
      </c>
    </row>
    <row r="98" spans="1:216" ht="15" x14ac:dyDescent="0.25">
      <c r="A98" s="353" t="s">
        <v>454</v>
      </c>
      <c r="B98" s="365">
        <v>427409400</v>
      </c>
      <c r="C98" s="365">
        <v>64134370</v>
      </c>
      <c r="D98" s="365">
        <v>50266470</v>
      </c>
      <c r="E98" s="365">
        <v>31286350</v>
      </c>
      <c r="F98" s="365">
        <v>10035850</v>
      </c>
      <c r="G98" s="365">
        <v>21227290</v>
      </c>
      <c r="H98" s="365">
        <v>16932220</v>
      </c>
      <c r="I98" s="365">
        <v>3791564</v>
      </c>
      <c r="J98" s="365">
        <v>12919060</v>
      </c>
      <c r="K98" s="365">
        <v>1762172</v>
      </c>
      <c r="L98" s="365">
        <v>646542</v>
      </c>
      <c r="M98" s="365">
        <v>1115630</v>
      </c>
      <c r="N98" s="365">
        <v>285725</v>
      </c>
      <c r="O98" s="365">
        <v>205466</v>
      </c>
      <c r="P98" s="365">
        <v>80258</v>
      </c>
      <c r="Q98" s="365">
        <v>2640508</v>
      </c>
      <c r="R98" s="365">
        <v>994902</v>
      </c>
      <c r="S98" s="365">
        <v>1500498</v>
      </c>
      <c r="T98" s="365">
        <v>8562541</v>
      </c>
      <c r="U98" s="365">
        <v>5945728</v>
      </c>
      <c r="V98" s="365">
        <v>2547524</v>
      </c>
      <c r="W98" s="365">
        <v>2493782</v>
      </c>
      <c r="X98" s="365">
        <v>2073744</v>
      </c>
      <c r="Y98" s="365">
        <v>420038</v>
      </c>
      <c r="Z98" s="365">
        <v>208096500</v>
      </c>
      <c r="AA98" s="365">
        <v>180795200</v>
      </c>
      <c r="AB98" s="365">
        <v>4292730</v>
      </c>
      <c r="AC98" s="365">
        <v>51028900</v>
      </c>
      <c r="AD98" s="365">
        <v>22961860</v>
      </c>
      <c r="AE98" s="365">
        <v>609219</v>
      </c>
      <c r="AF98" s="365">
        <v>18635860</v>
      </c>
      <c r="AG98" s="365">
        <v>7534089</v>
      </c>
      <c r="AH98" s="365">
        <v>21274790</v>
      </c>
      <c r="AI98" s="365">
        <v>8642243</v>
      </c>
      <c r="AJ98" s="365">
        <v>40361790</v>
      </c>
      <c r="AK98" s="365">
        <v>5141810</v>
      </c>
      <c r="AL98" s="365">
        <v>229395</v>
      </c>
      <c r="AM98" s="365">
        <v>27093150</v>
      </c>
      <c r="AN98" s="365">
        <v>92476</v>
      </c>
      <c r="AO98" s="365">
        <v>6084694</v>
      </c>
      <c r="AP98" s="365">
        <v>7500582</v>
      </c>
      <c r="AQ98" s="365">
        <v>56860</v>
      </c>
      <c r="AR98" s="365">
        <v>5583025</v>
      </c>
      <c r="AS98" s="365">
        <v>787142</v>
      </c>
      <c r="AT98" s="365">
        <v>2664475</v>
      </c>
      <c r="AU98" s="365">
        <v>1026847</v>
      </c>
      <c r="AV98" s="365">
        <v>2097667</v>
      </c>
      <c r="AW98" s="365">
        <v>1167202</v>
      </c>
      <c r="AX98" s="365">
        <v>32179</v>
      </c>
      <c r="AY98" s="365">
        <v>33176960</v>
      </c>
      <c r="AZ98" s="365">
        <v>8093059</v>
      </c>
      <c r="BA98" s="365">
        <v>2221039</v>
      </c>
      <c r="BB98" s="365">
        <v>153543</v>
      </c>
      <c r="BC98" s="365">
        <v>5718476</v>
      </c>
      <c r="BD98" s="365">
        <v>0</v>
      </c>
      <c r="BE98" s="365">
        <v>0</v>
      </c>
      <c r="BF98" s="365">
        <v>0</v>
      </c>
      <c r="BG98" s="365">
        <v>2040801</v>
      </c>
      <c r="BH98" s="365">
        <v>1897383</v>
      </c>
      <c r="BI98" s="365">
        <v>0</v>
      </c>
      <c r="BJ98" s="365">
        <v>143418</v>
      </c>
      <c r="BK98" s="365">
        <v>0</v>
      </c>
      <c r="BL98" s="365">
        <v>0</v>
      </c>
      <c r="BM98" s="365">
        <v>0</v>
      </c>
      <c r="BN98" s="365">
        <v>6320499</v>
      </c>
      <c r="BO98" s="365">
        <v>107149</v>
      </c>
      <c r="BP98" s="365">
        <v>74931</v>
      </c>
      <c r="BQ98" s="365">
        <v>6065514</v>
      </c>
      <c r="BR98" s="365">
        <v>72905</v>
      </c>
      <c r="BS98" s="365">
        <v>0</v>
      </c>
      <c r="BT98" s="365">
        <v>0</v>
      </c>
      <c r="BU98" s="365">
        <v>3252394</v>
      </c>
      <c r="BV98" s="365">
        <v>115065</v>
      </c>
      <c r="BW98" s="365">
        <v>0</v>
      </c>
      <c r="BX98" s="365">
        <v>3137328</v>
      </c>
      <c r="BY98" s="365">
        <v>0</v>
      </c>
      <c r="BZ98" s="365">
        <v>0</v>
      </c>
      <c r="CA98" s="365">
        <v>0</v>
      </c>
      <c r="CB98" s="365">
        <v>745624</v>
      </c>
      <c r="CC98" s="365">
        <v>145995</v>
      </c>
      <c r="CD98" s="365">
        <v>0</v>
      </c>
      <c r="CE98" s="365">
        <v>599629</v>
      </c>
      <c r="CF98" s="365">
        <v>0</v>
      </c>
      <c r="CG98" s="365">
        <v>0</v>
      </c>
      <c r="CH98" s="365">
        <v>0</v>
      </c>
      <c r="CI98" s="365">
        <v>12724580</v>
      </c>
      <c r="CJ98" s="365">
        <v>2749051</v>
      </c>
      <c r="CK98" s="365">
        <v>287756</v>
      </c>
      <c r="CL98" s="365">
        <v>8610945</v>
      </c>
      <c r="CM98" s="365">
        <v>0</v>
      </c>
      <c r="CN98" s="365">
        <v>0</v>
      </c>
      <c r="CO98" s="365">
        <v>1076828</v>
      </c>
      <c r="CP98" s="365">
        <v>9649122</v>
      </c>
      <c r="CQ98" s="365">
        <v>631646</v>
      </c>
      <c r="CR98" s="365">
        <v>3199907</v>
      </c>
      <c r="CS98" s="365">
        <v>647212</v>
      </c>
      <c r="CT98" s="365">
        <v>2227053</v>
      </c>
      <c r="CU98" s="365">
        <v>1289235</v>
      </c>
      <c r="CV98" s="365">
        <v>1654069</v>
      </c>
      <c r="CW98" s="365">
        <v>1903531</v>
      </c>
      <c r="CX98" s="365">
        <v>0</v>
      </c>
      <c r="CY98" s="365">
        <v>0</v>
      </c>
      <c r="CZ98" s="365">
        <v>0</v>
      </c>
      <c r="DA98" s="365">
        <v>428685</v>
      </c>
      <c r="DB98" s="365">
        <v>957902</v>
      </c>
      <c r="DC98" s="365">
        <v>501657</v>
      </c>
      <c r="DD98" s="365">
        <v>60232090</v>
      </c>
      <c r="DE98" s="365">
        <v>9911839</v>
      </c>
      <c r="DF98" s="365">
        <v>16436150</v>
      </c>
      <c r="DG98" s="365">
        <v>32931130</v>
      </c>
      <c r="DH98" s="365">
        <v>574853</v>
      </c>
      <c r="DI98" s="365">
        <v>347590</v>
      </c>
      <c r="DJ98" s="365">
        <v>30528</v>
      </c>
      <c r="DK98" s="365">
        <v>50216880</v>
      </c>
      <c r="DL98" s="365">
        <v>36046830</v>
      </c>
      <c r="DM98" s="365">
        <v>19226490</v>
      </c>
      <c r="DN98" s="365">
        <v>5904405</v>
      </c>
      <c r="DO98" s="365">
        <v>1254389</v>
      </c>
      <c r="DP98" s="365">
        <v>2031177</v>
      </c>
      <c r="DQ98" s="365">
        <v>8361701</v>
      </c>
      <c r="DR98" s="365">
        <v>0</v>
      </c>
      <c r="DS98" s="365">
        <v>130815</v>
      </c>
      <c r="DT98" s="365">
        <v>1327964</v>
      </c>
      <c r="DU98" s="365">
        <v>216039</v>
      </c>
      <c r="DV98" s="365">
        <v>16305920</v>
      </c>
      <c r="DW98" s="365">
        <v>2089220</v>
      </c>
      <c r="DX98" s="365">
        <v>1976079</v>
      </c>
      <c r="DY98" s="365">
        <v>1084410</v>
      </c>
      <c r="DZ98" s="365">
        <v>9645613</v>
      </c>
      <c r="EA98" s="365">
        <v>0</v>
      </c>
      <c r="EB98" s="365">
        <v>19950</v>
      </c>
      <c r="EC98" s="365">
        <v>1208329</v>
      </c>
      <c r="ED98" s="365">
        <v>282316</v>
      </c>
      <c r="EE98" s="365">
        <v>33390500</v>
      </c>
      <c r="EF98" s="365">
        <v>7635525</v>
      </c>
      <c r="EG98" s="365">
        <v>2944202</v>
      </c>
      <c r="EH98" s="365">
        <v>3014899</v>
      </c>
      <c r="EI98" s="365">
        <v>16825030</v>
      </c>
      <c r="EJ98" s="365">
        <v>0</v>
      </c>
      <c r="EK98" s="365">
        <v>150765</v>
      </c>
      <c r="EL98" s="365">
        <v>2430115</v>
      </c>
      <c r="EM98" s="365">
        <v>389967</v>
      </c>
      <c r="EN98" s="365">
        <v>1758166</v>
      </c>
      <c r="EO98" s="365">
        <v>229294</v>
      </c>
      <c r="EP98" s="365">
        <v>219051</v>
      </c>
      <c r="EQ98" s="365">
        <v>66947</v>
      </c>
      <c r="ER98" s="365">
        <v>1086151</v>
      </c>
      <c r="ES98" s="365">
        <v>0</v>
      </c>
      <c r="ET98" s="365">
        <v>0</v>
      </c>
      <c r="EU98" s="365">
        <v>48336</v>
      </c>
      <c r="EV98" s="365">
        <v>108388</v>
      </c>
      <c r="EW98" s="365">
        <v>3703249</v>
      </c>
      <c r="EX98" s="365">
        <v>729055</v>
      </c>
      <c r="EY98" s="365">
        <v>454906</v>
      </c>
      <c r="EZ98" s="365">
        <v>700535</v>
      </c>
      <c r="FA98" s="365">
        <v>1308884</v>
      </c>
      <c r="FB98" s="365">
        <v>0</v>
      </c>
      <c r="FC98" s="365">
        <v>0</v>
      </c>
      <c r="FD98" s="365">
        <v>388695</v>
      </c>
      <c r="FE98" s="365">
        <v>121174</v>
      </c>
      <c r="FF98" s="365">
        <v>1826519</v>
      </c>
      <c r="FG98" s="365">
        <v>550038</v>
      </c>
      <c r="FH98" s="365">
        <v>38829</v>
      </c>
      <c r="FI98" s="365">
        <v>643429</v>
      </c>
      <c r="FJ98" s="365">
        <v>176205</v>
      </c>
      <c r="FK98" s="365">
        <v>57575</v>
      </c>
      <c r="FL98" s="365">
        <v>0</v>
      </c>
      <c r="FM98" s="365">
        <v>53826</v>
      </c>
      <c r="FN98" s="365">
        <v>0</v>
      </c>
      <c r="FO98" s="365">
        <v>2108032</v>
      </c>
      <c r="FP98" s="365">
        <v>1496269</v>
      </c>
      <c r="FQ98" s="365">
        <v>82077</v>
      </c>
      <c r="FR98" s="365">
        <v>0</v>
      </c>
      <c r="FS98" s="365">
        <v>423374</v>
      </c>
      <c r="FT98" s="365">
        <v>0</v>
      </c>
      <c r="FU98" s="365">
        <v>75516</v>
      </c>
      <c r="FV98" s="365">
        <v>30796</v>
      </c>
      <c r="FW98" s="365">
        <v>0</v>
      </c>
      <c r="FX98" s="365">
        <v>3678137</v>
      </c>
      <c r="FY98" s="365">
        <v>664277</v>
      </c>
      <c r="FZ98" s="365">
        <v>340279</v>
      </c>
      <c r="GA98" s="365">
        <v>270560</v>
      </c>
      <c r="GB98" s="365">
        <v>2246499</v>
      </c>
      <c r="GC98" s="365">
        <v>0</v>
      </c>
      <c r="GD98" s="365">
        <v>0</v>
      </c>
      <c r="GE98" s="365">
        <v>138715</v>
      </c>
      <c r="GF98" s="365">
        <v>17808</v>
      </c>
      <c r="GG98" s="365">
        <v>447167</v>
      </c>
      <c r="GH98" s="365">
        <v>25413</v>
      </c>
      <c r="GI98" s="365">
        <v>0</v>
      </c>
      <c r="GJ98" s="365">
        <v>17058</v>
      </c>
      <c r="GK98" s="365">
        <v>357177</v>
      </c>
      <c r="GL98" s="365">
        <v>47519</v>
      </c>
      <c r="GM98" s="365">
        <v>0</v>
      </c>
      <c r="GN98" s="365">
        <v>0</v>
      </c>
      <c r="GO98" s="365">
        <v>0</v>
      </c>
      <c r="GP98" s="365">
        <v>852037</v>
      </c>
      <c r="GQ98" s="365">
        <v>26109</v>
      </c>
      <c r="GR98" s="365">
        <v>623345</v>
      </c>
      <c r="GS98" s="365">
        <v>202582</v>
      </c>
      <c r="GT98" s="365">
        <v>0</v>
      </c>
      <c r="GU98" s="365">
        <v>0</v>
      </c>
      <c r="GV98" s="365">
        <v>0</v>
      </c>
      <c r="GW98" s="365">
        <v>0</v>
      </c>
      <c r="GX98" s="365">
        <v>0</v>
      </c>
      <c r="GY98" s="365">
        <v>1554915</v>
      </c>
      <c r="GZ98" s="365">
        <v>369615</v>
      </c>
      <c r="HA98" s="365">
        <v>163083</v>
      </c>
      <c r="HB98" s="365">
        <v>273479</v>
      </c>
      <c r="HC98" s="365">
        <v>464881</v>
      </c>
      <c r="HD98" s="365">
        <v>62261</v>
      </c>
      <c r="HE98" s="365">
        <v>0</v>
      </c>
      <c r="HF98" s="365">
        <v>162816</v>
      </c>
      <c r="HG98" s="365">
        <v>46327</v>
      </c>
      <c r="HH98" s="365">
        <v>23010830</v>
      </c>
    </row>
    <row r="99" spans="1:216" ht="15" x14ac:dyDescent="0.25">
      <c r="A99" s="353" t="s">
        <v>455</v>
      </c>
      <c r="B99" s="365">
        <v>492988000</v>
      </c>
      <c r="C99" s="365">
        <v>53226100</v>
      </c>
      <c r="D99" s="365">
        <v>43758170</v>
      </c>
      <c r="E99" s="365">
        <v>27813560</v>
      </c>
      <c r="F99" s="365">
        <v>7107630</v>
      </c>
      <c r="G99" s="365">
        <v>20653850</v>
      </c>
      <c r="H99" s="365">
        <v>14103000</v>
      </c>
      <c r="I99" s="365">
        <v>2342855</v>
      </c>
      <c r="J99" s="365">
        <v>11654370</v>
      </c>
      <c r="K99" s="365">
        <v>1356746</v>
      </c>
      <c r="L99" s="365">
        <v>560967</v>
      </c>
      <c r="M99" s="365">
        <v>795779</v>
      </c>
      <c r="N99" s="365">
        <v>484870</v>
      </c>
      <c r="O99" s="365">
        <v>265942</v>
      </c>
      <c r="P99" s="365">
        <v>218928</v>
      </c>
      <c r="Q99" s="365">
        <v>1730216</v>
      </c>
      <c r="R99" s="365">
        <v>750924</v>
      </c>
      <c r="S99" s="365">
        <v>579026</v>
      </c>
      <c r="T99" s="365">
        <v>4907506</v>
      </c>
      <c r="U99" s="365">
        <v>3724438</v>
      </c>
      <c r="V99" s="365">
        <v>1113778</v>
      </c>
      <c r="W99" s="365">
        <v>2473977</v>
      </c>
      <c r="X99" s="365">
        <v>2036756</v>
      </c>
      <c r="Y99" s="365">
        <v>437221</v>
      </c>
      <c r="Z99" s="365">
        <v>250748100</v>
      </c>
      <c r="AA99" s="365">
        <v>227581400</v>
      </c>
      <c r="AB99" s="365">
        <v>5643947</v>
      </c>
      <c r="AC99" s="365">
        <v>68983300</v>
      </c>
      <c r="AD99" s="365">
        <v>28620570</v>
      </c>
      <c r="AE99" s="365">
        <v>1250852</v>
      </c>
      <c r="AF99" s="365">
        <v>19240160</v>
      </c>
      <c r="AG99" s="365">
        <v>12584200</v>
      </c>
      <c r="AH99" s="365">
        <v>27692450</v>
      </c>
      <c r="AI99" s="365">
        <v>9544746</v>
      </c>
      <c r="AJ99" s="365">
        <v>47918140</v>
      </c>
      <c r="AK99" s="365">
        <v>5356287</v>
      </c>
      <c r="AL99" s="365">
        <v>656317</v>
      </c>
      <c r="AM99" s="365">
        <v>22900780</v>
      </c>
      <c r="AN99" s="365">
        <v>166520</v>
      </c>
      <c r="AO99" s="365">
        <v>6017367</v>
      </c>
      <c r="AP99" s="365">
        <v>6348064</v>
      </c>
      <c r="AQ99" s="365">
        <v>80761</v>
      </c>
      <c r="AR99" s="365">
        <v>4517595</v>
      </c>
      <c r="AS99" s="365">
        <v>674515</v>
      </c>
      <c r="AT99" s="365">
        <v>989669</v>
      </c>
      <c r="AU99" s="365">
        <v>859546</v>
      </c>
      <c r="AV99" s="365">
        <v>2117271</v>
      </c>
      <c r="AW99" s="365">
        <v>1097298</v>
      </c>
      <c r="AX99" s="365">
        <v>32179</v>
      </c>
      <c r="AY99" s="365">
        <v>51850140</v>
      </c>
      <c r="AZ99" s="365">
        <v>10664270</v>
      </c>
      <c r="BA99" s="365">
        <v>2361143</v>
      </c>
      <c r="BB99" s="365">
        <v>139736</v>
      </c>
      <c r="BC99" s="365">
        <v>8079987</v>
      </c>
      <c r="BD99" s="365">
        <v>83399</v>
      </c>
      <c r="BE99" s="365">
        <v>0</v>
      </c>
      <c r="BF99" s="365">
        <v>0</v>
      </c>
      <c r="BG99" s="365">
        <v>2301493</v>
      </c>
      <c r="BH99" s="365">
        <v>2011528</v>
      </c>
      <c r="BI99" s="365">
        <v>53759</v>
      </c>
      <c r="BJ99" s="365">
        <v>236206</v>
      </c>
      <c r="BK99" s="365">
        <v>0</v>
      </c>
      <c r="BL99" s="365">
        <v>0</v>
      </c>
      <c r="BM99" s="365">
        <v>0</v>
      </c>
      <c r="BN99" s="365">
        <v>13304140</v>
      </c>
      <c r="BO99" s="365">
        <v>199201</v>
      </c>
      <c r="BP99" s="365">
        <v>170481</v>
      </c>
      <c r="BQ99" s="365">
        <v>12781650</v>
      </c>
      <c r="BR99" s="365">
        <v>152807</v>
      </c>
      <c r="BS99" s="365">
        <v>0</v>
      </c>
      <c r="BT99" s="365">
        <v>0</v>
      </c>
      <c r="BU99" s="365">
        <v>11685860</v>
      </c>
      <c r="BV99" s="365">
        <v>198833</v>
      </c>
      <c r="BW99" s="365">
        <v>95734</v>
      </c>
      <c r="BX99" s="365">
        <v>11288560</v>
      </c>
      <c r="BY99" s="365">
        <v>102730</v>
      </c>
      <c r="BZ99" s="365">
        <v>0</v>
      </c>
      <c r="CA99" s="365">
        <v>0</v>
      </c>
      <c r="CB99" s="365">
        <v>1506161</v>
      </c>
      <c r="CC99" s="365">
        <v>726845</v>
      </c>
      <c r="CD99" s="365">
        <v>54495</v>
      </c>
      <c r="CE99" s="365">
        <v>724820</v>
      </c>
      <c r="CF99" s="365">
        <v>0</v>
      </c>
      <c r="CG99" s="365">
        <v>0</v>
      </c>
      <c r="CH99" s="365">
        <v>0</v>
      </c>
      <c r="CI99" s="365">
        <v>12388220</v>
      </c>
      <c r="CJ99" s="365">
        <v>2937391</v>
      </c>
      <c r="CK99" s="365">
        <v>253696</v>
      </c>
      <c r="CL99" s="365">
        <v>7821872</v>
      </c>
      <c r="CM99" s="365">
        <v>65173</v>
      </c>
      <c r="CN99" s="365">
        <v>0</v>
      </c>
      <c r="CO99" s="365">
        <v>1310089</v>
      </c>
      <c r="CP99" s="365">
        <v>9537934</v>
      </c>
      <c r="CQ99" s="365">
        <v>682582</v>
      </c>
      <c r="CR99" s="365">
        <v>3747395</v>
      </c>
      <c r="CS99" s="365">
        <v>776308</v>
      </c>
      <c r="CT99" s="365">
        <v>2601567</v>
      </c>
      <c r="CU99" s="365">
        <v>658258</v>
      </c>
      <c r="CV99" s="365">
        <v>1071824</v>
      </c>
      <c r="CW99" s="365">
        <v>2105544</v>
      </c>
      <c r="CX99" s="365">
        <v>0</v>
      </c>
      <c r="CY99" s="365">
        <v>0</v>
      </c>
      <c r="CZ99" s="365">
        <v>0</v>
      </c>
      <c r="DA99" s="365">
        <v>600628</v>
      </c>
      <c r="DB99" s="365">
        <v>1321537</v>
      </c>
      <c r="DC99" s="365">
        <v>20754</v>
      </c>
      <c r="DD99" s="365">
        <v>55435100</v>
      </c>
      <c r="DE99" s="365">
        <v>7996883</v>
      </c>
      <c r="DF99" s="365">
        <v>18334860</v>
      </c>
      <c r="DG99" s="365">
        <v>27998550</v>
      </c>
      <c r="DH99" s="365">
        <v>674203</v>
      </c>
      <c r="DI99" s="365">
        <v>400076</v>
      </c>
      <c r="DJ99" s="365">
        <v>30528</v>
      </c>
      <c r="DK99" s="365">
        <v>70085060</v>
      </c>
      <c r="DL99" s="365">
        <v>45844280</v>
      </c>
      <c r="DM99" s="365">
        <v>26426390</v>
      </c>
      <c r="DN99" s="365">
        <v>7763997</v>
      </c>
      <c r="DO99" s="365">
        <v>2423487</v>
      </c>
      <c r="DP99" s="365">
        <v>1306139</v>
      </c>
      <c r="DQ99" s="365">
        <v>12348270</v>
      </c>
      <c r="DR99" s="365">
        <v>0</v>
      </c>
      <c r="DS99" s="365">
        <v>349598</v>
      </c>
      <c r="DT99" s="365">
        <v>1550898</v>
      </c>
      <c r="DU99" s="365">
        <v>683999</v>
      </c>
      <c r="DV99" s="365">
        <v>19225620</v>
      </c>
      <c r="DW99" s="365">
        <v>2999902</v>
      </c>
      <c r="DX99" s="365">
        <v>2734658</v>
      </c>
      <c r="DY99" s="365">
        <v>1255661</v>
      </c>
      <c r="DZ99" s="365">
        <v>9253838</v>
      </c>
      <c r="EA99" s="365">
        <v>0</v>
      </c>
      <c r="EB99" s="365">
        <v>212156</v>
      </c>
      <c r="EC99" s="365">
        <v>1888713</v>
      </c>
      <c r="ED99" s="365">
        <v>880690</v>
      </c>
      <c r="EE99" s="365">
        <v>43590030</v>
      </c>
      <c r="EF99" s="365">
        <v>10470800</v>
      </c>
      <c r="EG99" s="365">
        <v>4910039</v>
      </c>
      <c r="EH99" s="365">
        <v>2252370</v>
      </c>
      <c r="EI99" s="365">
        <v>20803960</v>
      </c>
      <c r="EJ99" s="365">
        <v>0</v>
      </c>
      <c r="EK99" s="365">
        <v>504782</v>
      </c>
      <c r="EL99" s="365">
        <v>3296478</v>
      </c>
      <c r="EM99" s="365">
        <v>1351596</v>
      </c>
      <c r="EN99" s="365">
        <v>1791439</v>
      </c>
      <c r="EO99" s="365">
        <v>232173</v>
      </c>
      <c r="EP99" s="365">
        <v>215704</v>
      </c>
      <c r="EQ99" s="365">
        <v>301128</v>
      </c>
      <c r="ER99" s="365">
        <v>706627</v>
      </c>
      <c r="ES99" s="365">
        <v>0</v>
      </c>
      <c r="ET99" s="365">
        <v>39700</v>
      </c>
      <c r="EU99" s="365">
        <v>126129</v>
      </c>
      <c r="EV99" s="365">
        <v>169979</v>
      </c>
      <c r="EW99" s="365">
        <v>7262830</v>
      </c>
      <c r="EX99" s="365">
        <v>2025420</v>
      </c>
      <c r="EY99" s="365">
        <v>778127</v>
      </c>
      <c r="EZ99" s="365">
        <v>438973</v>
      </c>
      <c r="FA99" s="365">
        <v>2914411</v>
      </c>
      <c r="FB99" s="365">
        <v>21557</v>
      </c>
      <c r="FC99" s="365">
        <v>96873</v>
      </c>
      <c r="FD99" s="365">
        <v>748335</v>
      </c>
      <c r="FE99" s="365">
        <v>239135</v>
      </c>
      <c r="FF99" s="365">
        <v>1367798</v>
      </c>
      <c r="FG99" s="365">
        <v>359640</v>
      </c>
      <c r="FH99" s="365">
        <v>179151</v>
      </c>
      <c r="FI99" s="365">
        <v>241077</v>
      </c>
      <c r="FJ99" s="365">
        <v>159870</v>
      </c>
      <c r="FK99" s="365">
        <v>22628</v>
      </c>
      <c r="FL99" s="365">
        <v>0</v>
      </c>
      <c r="FM99" s="365">
        <v>102965</v>
      </c>
      <c r="FN99" s="365">
        <v>0</v>
      </c>
      <c r="FO99" s="365">
        <v>844405</v>
      </c>
      <c r="FP99" s="365">
        <v>545285</v>
      </c>
      <c r="FQ99" s="365">
        <v>0</v>
      </c>
      <c r="FR99" s="365">
        <v>0</v>
      </c>
      <c r="FS99" s="365">
        <v>299120</v>
      </c>
      <c r="FT99" s="365">
        <v>0</v>
      </c>
      <c r="FU99" s="365">
        <v>0</v>
      </c>
      <c r="FV99" s="365">
        <v>0</v>
      </c>
      <c r="FW99" s="365">
        <v>0</v>
      </c>
      <c r="FX99" s="365">
        <v>8499163</v>
      </c>
      <c r="FY99" s="365">
        <v>1069521</v>
      </c>
      <c r="FZ99" s="365">
        <v>1707400</v>
      </c>
      <c r="GA99" s="365">
        <v>698734</v>
      </c>
      <c r="GB99" s="365">
        <v>4730868</v>
      </c>
      <c r="GC99" s="365">
        <v>0</v>
      </c>
      <c r="GD99" s="365">
        <v>31345</v>
      </c>
      <c r="GE99" s="365">
        <v>181025</v>
      </c>
      <c r="GF99" s="365">
        <v>80270</v>
      </c>
      <c r="GG99" s="365">
        <v>3507623</v>
      </c>
      <c r="GH99" s="365">
        <v>35683</v>
      </c>
      <c r="GI99" s="365">
        <v>0</v>
      </c>
      <c r="GJ99" s="365">
        <v>46475</v>
      </c>
      <c r="GK99" s="365">
        <v>1389890</v>
      </c>
      <c r="GL99" s="365">
        <v>2035575</v>
      </c>
      <c r="GM99" s="365">
        <v>0</v>
      </c>
      <c r="GN99" s="365">
        <v>0</v>
      </c>
      <c r="GO99" s="365">
        <v>0</v>
      </c>
      <c r="GP99" s="365">
        <v>438772</v>
      </c>
      <c r="GQ99" s="365">
        <v>14996</v>
      </c>
      <c r="GR99" s="365">
        <v>348996</v>
      </c>
      <c r="GS99" s="365">
        <v>74780</v>
      </c>
      <c r="GT99" s="365">
        <v>0</v>
      </c>
      <c r="GU99" s="365">
        <v>0</v>
      </c>
      <c r="GV99" s="365">
        <v>0</v>
      </c>
      <c r="GW99" s="365">
        <v>0</v>
      </c>
      <c r="GX99" s="365">
        <v>0</v>
      </c>
      <c r="GY99" s="365">
        <v>2320188</v>
      </c>
      <c r="GZ99" s="365">
        <v>591813</v>
      </c>
      <c r="HA99" s="365">
        <v>349063</v>
      </c>
      <c r="HB99" s="365">
        <v>68554</v>
      </c>
      <c r="HC99" s="365">
        <v>910950</v>
      </c>
      <c r="HD99" s="365">
        <v>96404</v>
      </c>
      <c r="HE99" s="365">
        <v>5757</v>
      </c>
      <c r="HF99" s="365">
        <v>230700</v>
      </c>
      <c r="HG99" s="365">
        <v>45792</v>
      </c>
      <c r="HH99" s="365">
        <v>42841450</v>
      </c>
    </row>
    <row r="100" spans="1:216" ht="15" x14ac:dyDescent="0.25">
      <c r="A100" s="353" t="s">
        <v>456</v>
      </c>
      <c r="B100" s="365">
        <v>364636300</v>
      </c>
      <c r="C100" s="365">
        <v>42101170</v>
      </c>
      <c r="D100" s="365">
        <v>27039640</v>
      </c>
      <c r="E100" s="365">
        <v>15400640</v>
      </c>
      <c r="F100" s="365">
        <v>7293799</v>
      </c>
      <c r="G100" s="365">
        <v>8103268</v>
      </c>
      <c r="H100" s="365">
        <v>9384441</v>
      </c>
      <c r="I100" s="365">
        <v>3754899</v>
      </c>
      <c r="J100" s="365">
        <v>5509372</v>
      </c>
      <c r="K100" s="365">
        <v>1896334</v>
      </c>
      <c r="L100" s="365">
        <v>747242</v>
      </c>
      <c r="M100" s="365">
        <v>1149092</v>
      </c>
      <c r="N100" s="365">
        <v>358229</v>
      </c>
      <c r="O100" s="365">
        <v>119495</v>
      </c>
      <c r="P100" s="365">
        <v>238734</v>
      </c>
      <c r="Q100" s="365">
        <v>3737024</v>
      </c>
      <c r="R100" s="365">
        <v>846926</v>
      </c>
      <c r="S100" s="365">
        <v>2326659</v>
      </c>
      <c r="T100" s="365">
        <v>8002109</v>
      </c>
      <c r="U100" s="365">
        <v>4999158</v>
      </c>
      <c r="V100" s="365">
        <v>2948212</v>
      </c>
      <c r="W100" s="365">
        <v>2701095</v>
      </c>
      <c r="X100" s="365">
        <v>2301141</v>
      </c>
      <c r="Y100" s="365">
        <v>399954</v>
      </c>
      <c r="Z100" s="365">
        <v>137232200</v>
      </c>
      <c r="AA100" s="365">
        <v>119142000</v>
      </c>
      <c r="AB100" s="365">
        <v>4034828</v>
      </c>
      <c r="AC100" s="365">
        <v>26760970</v>
      </c>
      <c r="AD100" s="365">
        <v>17011660</v>
      </c>
      <c r="AE100" s="365">
        <v>552046</v>
      </c>
      <c r="AF100" s="365">
        <v>15200410</v>
      </c>
      <c r="AG100" s="365">
        <v>5715257</v>
      </c>
      <c r="AH100" s="365">
        <v>14856590</v>
      </c>
      <c r="AI100" s="365">
        <v>5928562</v>
      </c>
      <c r="AJ100" s="365">
        <v>24435000</v>
      </c>
      <c r="AK100" s="365">
        <v>4406373</v>
      </c>
      <c r="AL100" s="365">
        <v>240329</v>
      </c>
      <c r="AM100" s="365">
        <v>18014300</v>
      </c>
      <c r="AN100" s="365">
        <v>77246</v>
      </c>
      <c r="AO100" s="365">
        <v>3595487</v>
      </c>
      <c r="AP100" s="365">
        <v>5877794</v>
      </c>
      <c r="AQ100" s="365">
        <v>0</v>
      </c>
      <c r="AR100" s="365">
        <v>3061248</v>
      </c>
      <c r="AS100" s="365">
        <v>468865</v>
      </c>
      <c r="AT100" s="365">
        <v>2820997</v>
      </c>
      <c r="AU100" s="365">
        <v>532051</v>
      </c>
      <c r="AV100" s="365">
        <v>1402532</v>
      </c>
      <c r="AW100" s="365">
        <v>171987</v>
      </c>
      <c r="AX100" s="365">
        <v>6092</v>
      </c>
      <c r="AY100" s="365">
        <v>28592200</v>
      </c>
      <c r="AZ100" s="365">
        <v>3446808</v>
      </c>
      <c r="BA100" s="365">
        <v>101074</v>
      </c>
      <c r="BB100" s="365">
        <v>133660</v>
      </c>
      <c r="BC100" s="365">
        <v>3101060</v>
      </c>
      <c r="BD100" s="365">
        <v>111015</v>
      </c>
      <c r="BE100" s="365">
        <v>0</v>
      </c>
      <c r="BF100" s="365">
        <v>0</v>
      </c>
      <c r="BG100" s="365">
        <v>69039</v>
      </c>
      <c r="BH100" s="365">
        <v>0</v>
      </c>
      <c r="BI100" s="365">
        <v>0</v>
      </c>
      <c r="BJ100" s="365">
        <v>62227</v>
      </c>
      <c r="BK100" s="365">
        <v>6812</v>
      </c>
      <c r="BL100" s="365">
        <v>0</v>
      </c>
      <c r="BM100" s="365">
        <v>0</v>
      </c>
      <c r="BN100" s="365">
        <v>7396775</v>
      </c>
      <c r="BO100" s="365">
        <v>0</v>
      </c>
      <c r="BP100" s="365">
        <v>288124</v>
      </c>
      <c r="BQ100" s="365">
        <v>7068332</v>
      </c>
      <c r="BR100" s="365">
        <v>40319</v>
      </c>
      <c r="BS100" s="365">
        <v>0</v>
      </c>
      <c r="BT100" s="365">
        <v>0</v>
      </c>
      <c r="BU100" s="365">
        <v>4137017</v>
      </c>
      <c r="BV100" s="365">
        <v>114697</v>
      </c>
      <c r="BW100" s="365">
        <v>49524</v>
      </c>
      <c r="BX100" s="365">
        <v>3934870</v>
      </c>
      <c r="BY100" s="365">
        <v>37926</v>
      </c>
      <c r="BZ100" s="365">
        <v>0</v>
      </c>
      <c r="CA100" s="365">
        <v>0</v>
      </c>
      <c r="CB100" s="365">
        <v>379256</v>
      </c>
      <c r="CC100" s="365">
        <v>83952</v>
      </c>
      <c r="CD100" s="365">
        <v>97944</v>
      </c>
      <c r="CE100" s="365">
        <v>197360</v>
      </c>
      <c r="CF100" s="365">
        <v>0</v>
      </c>
      <c r="CG100" s="365">
        <v>0</v>
      </c>
      <c r="CH100" s="365">
        <v>0</v>
      </c>
      <c r="CI100" s="365">
        <v>13163300</v>
      </c>
      <c r="CJ100" s="365">
        <v>2490016</v>
      </c>
      <c r="CK100" s="365">
        <v>341146</v>
      </c>
      <c r="CL100" s="365">
        <v>8287841</v>
      </c>
      <c r="CM100" s="365">
        <v>61307</v>
      </c>
      <c r="CN100" s="365">
        <v>0</v>
      </c>
      <c r="CO100" s="365">
        <v>1982992</v>
      </c>
      <c r="CP100" s="365">
        <v>12823530</v>
      </c>
      <c r="CQ100" s="365">
        <v>959883</v>
      </c>
      <c r="CR100" s="365">
        <v>2967517</v>
      </c>
      <c r="CS100" s="365">
        <v>847384</v>
      </c>
      <c r="CT100" s="365">
        <v>4046008</v>
      </c>
      <c r="CU100" s="365">
        <v>2175113</v>
      </c>
      <c r="CV100" s="365">
        <v>1827630</v>
      </c>
      <c r="CW100" s="365">
        <v>2067775</v>
      </c>
      <c r="CX100" s="365">
        <v>0</v>
      </c>
      <c r="CY100" s="365">
        <v>0</v>
      </c>
      <c r="CZ100" s="365">
        <v>0</v>
      </c>
      <c r="DA100" s="365">
        <v>593766</v>
      </c>
      <c r="DB100" s="365">
        <v>831093</v>
      </c>
      <c r="DC100" s="365">
        <v>595774</v>
      </c>
      <c r="DD100" s="365">
        <v>61688920</v>
      </c>
      <c r="DE100" s="365">
        <v>14052570</v>
      </c>
      <c r="DF100" s="365">
        <v>16785710</v>
      </c>
      <c r="DG100" s="365">
        <v>28019100</v>
      </c>
      <c r="DH100" s="365">
        <v>1731741</v>
      </c>
      <c r="DI100" s="365">
        <v>435960</v>
      </c>
      <c r="DJ100" s="365">
        <v>663848</v>
      </c>
      <c r="DK100" s="365">
        <v>80130460</v>
      </c>
      <c r="DL100" s="365">
        <v>53221140</v>
      </c>
      <c r="DM100" s="365">
        <v>23072270</v>
      </c>
      <c r="DN100" s="365">
        <v>3473219</v>
      </c>
      <c r="DO100" s="365">
        <v>2889574</v>
      </c>
      <c r="DP100" s="365">
        <v>3304579</v>
      </c>
      <c r="DQ100" s="365">
        <v>9882405</v>
      </c>
      <c r="DR100" s="365">
        <v>5222</v>
      </c>
      <c r="DS100" s="365">
        <v>561553</v>
      </c>
      <c r="DT100" s="365">
        <v>2328489</v>
      </c>
      <c r="DU100" s="365">
        <v>627228</v>
      </c>
      <c r="DV100" s="365">
        <v>29553510</v>
      </c>
      <c r="DW100" s="365">
        <v>5656768</v>
      </c>
      <c r="DX100" s="365">
        <v>2931148</v>
      </c>
      <c r="DY100" s="365">
        <v>2211399</v>
      </c>
      <c r="DZ100" s="365">
        <v>15541200</v>
      </c>
      <c r="EA100" s="365">
        <v>0</v>
      </c>
      <c r="EB100" s="365">
        <v>343238</v>
      </c>
      <c r="EC100" s="365">
        <v>2344824</v>
      </c>
      <c r="ED100" s="365">
        <v>524933</v>
      </c>
      <c r="EE100" s="365">
        <v>48267160</v>
      </c>
      <c r="EF100" s="365">
        <v>8490975</v>
      </c>
      <c r="EG100" s="365">
        <v>5427607</v>
      </c>
      <c r="EH100" s="365">
        <v>5083097</v>
      </c>
      <c r="EI100" s="365">
        <v>22760900</v>
      </c>
      <c r="EJ100" s="365">
        <v>5222</v>
      </c>
      <c r="EK100" s="365">
        <v>874397</v>
      </c>
      <c r="EL100" s="365">
        <v>4527302</v>
      </c>
      <c r="EM100" s="365">
        <v>1097666</v>
      </c>
      <c r="EN100" s="365">
        <v>3806704</v>
      </c>
      <c r="EO100" s="365">
        <v>483158</v>
      </c>
      <c r="EP100" s="365">
        <v>290149</v>
      </c>
      <c r="EQ100" s="365">
        <v>399139</v>
      </c>
      <c r="ER100" s="365">
        <v>2461200</v>
      </c>
      <c r="ES100" s="365">
        <v>0</v>
      </c>
      <c r="ET100" s="365">
        <v>30394</v>
      </c>
      <c r="EU100" s="365">
        <v>88169</v>
      </c>
      <c r="EV100" s="365">
        <v>54495</v>
      </c>
      <c r="EW100" s="365">
        <v>7454583</v>
      </c>
      <c r="EX100" s="365">
        <v>1877198</v>
      </c>
      <c r="EY100" s="365">
        <v>741105</v>
      </c>
      <c r="EZ100" s="365">
        <v>1250171</v>
      </c>
      <c r="FA100" s="365">
        <v>2484895</v>
      </c>
      <c r="FB100" s="365">
        <v>38160</v>
      </c>
      <c r="FC100" s="365">
        <v>130480</v>
      </c>
      <c r="FD100" s="365">
        <v>692635</v>
      </c>
      <c r="FE100" s="365">
        <v>239939</v>
      </c>
      <c r="FF100" s="365">
        <v>3377618</v>
      </c>
      <c r="FG100" s="365">
        <v>1315311</v>
      </c>
      <c r="FH100" s="365">
        <v>193477</v>
      </c>
      <c r="FI100" s="365">
        <v>823517</v>
      </c>
      <c r="FJ100" s="365">
        <v>343841</v>
      </c>
      <c r="FK100" s="365">
        <v>64135</v>
      </c>
      <c r="FL100" s="365">
        <v>10979</v>
      </c>
      <c r="FM100" s="365">
        <v>148891</v>
      </c>
      <c r="FN100" s="365">
        <v>37089</v>
      </c>
      <c r="FO100" s="365">
        <v>2512460</v>
      </c>
      <c r="FP100" s="365">
        <v>1746451</v>
      </c>
      <c r="FQ100" s="365">
        <v>92119</v>
      </c>
      <c r="FR100" s="365">
        <v>3213</v>
      </c>
      <c r="FS100" s="365">
        <v>561285</v>
      </c>
      <c r="FT100" s="365">
        <v>0</v>
      </c>
      <c r="FU100" s="365">
        <v>75516</v>
      </c>
      <c r="FV100" s="365">
        <v>33875</v>
      </c>
      <c r="FW100" s="365">
        <v>0</v>
      </c>
      <c r="FX100" s="365">
        <v>7303634</v>
      </c>
      <c r="FY100" s="365">
        <v>1866514</v>
      </c>
      <c r="FZ100" s="365">
        <v>894012</v>
      </c>
      <c r="GA100" s="365">
        <v>443699</v>
      </c>
      <c r="GB100" s="365">
        <v>3739287</v>
      </c>
      <c r="GC100" s="365">
        <v>0</v>
      </c>
      <c r="GD100" s="365">
        <v>70134</v>
      </c>
      <c r="GE100" s="365">
        <v>260130</v>
      </c>
      <c r="GF100" s="365">
        <v>29858</v>
      </c>
      <c r="GG100" s="365">
        <v>2073260</v>
      </c>
      <c r="GH100" s="365">
        <v>18625</v>
      </c>
      <c r="GI100" s="365">
        <v>16014</v>
      </c>
      <c r="GJ100" s="365">
        <v>22976</v>
      </c>
      <c r="GK100" s="365">
        <v>1069615</v>
      </c>
      <c r="GL100" s="365">
        <v>946030</v>
      </c>
      <c r="GM100" s="365">
        <v>0</v>
      </c>
      <c r="GN100" s="365">
        <v>0</v>
      </c>
      <c r="GO100" s="365">
        <v>0</v>
      </c>
      <c r="GP100" s="365">
        <v>934984</v>
      </c>
      <c r="GQ100" s="365">
        <v>37223</v>
      </c>
      <c r="GR100" s="365">
        <v>527477</v>
      </c>
      <c r="GS100" s="365">
        <v>370285</v>
      </c>
      <c r="GT100" s="365">
        <v>0</v>
      </c>
      <c r="GU100" s="365">
        <v>0</v>
      </c>
      <c r="GV100" s="365">
        <v>0</v>
      </c>
      <c r="GW100" s="365">
        <v>0</v>
      </c>
      <c r="GX100" s="365">
        <v>0</v>
      </c>
      <c r="GY100" s="365">
        <v>3252784</v>
      </c>
      <c r="GZ100" s="365">
        <v>756637</v>
      </c>
      <c r="HA100" s="365">
        <v>458387</v>
      </c>
      <c r="HB100" s="365">
        <v>386888</v>
      </c>
      <c r="HC100" s="365">
        <v>1068365</v>
      </c>
      <c r="HD100" s="365">
        <v>72303</v>
      </c>
      <c r="HE100" s="365">
        <v>58646</v>
      </c>
      <c r="HF100" s="365">
        <v>289613</v>
      </c>
      <c r="HG100" s="365">
        <v>116153</v>
      </c>
      <c r="HH100" s="365">
        <v>27276790</v>
      </c>
    </row>
    <row r="102" spans="1:216" ht="15" x14ac:dyDescent="0.25">
      <c r="A102" s="357" t="s">
        <v>467</v>
      </c>
      <c r="B102" s="356"/>
      <c r="C102" s="356"/>
      <c r="D102" s="356"/>
      <c r="E102" s="356"/>
      <c r="F102" s="356"/>
      <c r="G102" s="356"/>
      <c r="H102" s="356"/>
      <c r="I102" s="356"/>
      <c r="J102" s="356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  <c r="AA102" s="356"/>
      <c r="AB102" s="356"/>
      <c r="AC102" s="356"/>
      <c r="AD102" s="356"/>
      <c r="AE102" s="356"/>
      <c r="AF102" s="356"/>
      <c r="AG102" s="356"/>
      <c r="AH102" s="356"/>
      <c r="AI102" s="356"/>
      <c r="AJ102" s="356"/>
      <c r="AK102" s="356"/>
      <c r="AL102" s="356"/>
      <c r="AM102" s="356"/>
      <c r="AN102" s="356"/>
      <c r="AO102" s="356"/>
      <c r="AP102" s="356"/>
      <c r="AQ102" s="356"/>
      <c r="AR102" s="356"/>
      <c r="AS102" s="356"/>
      <c r="AT102" s="356"/>
      <c r="AU102" s="356"/>
      <c r="AV102" s="356"/>
      <c r="AW102" s="356"/>
      <c r="AX102" s="356"/>
      <c r="AY102" s="356"/>
      <c r="AZ102" s="356"/>
      <c r="BA102" s="356"/>
      <c r="BB102" s="356"/>
      <c r="BC102" s="356"/>
      <c r="BD102" s="356"/>
      <c r="BE102" s="356"/>
      <c r="BF102" s="356"/>
      <c r="BG102" s="356"/>
      <c r="BH102" s="356"/>
      <c r="BI102" s="356"/>
      <c r="BJ102" s="356"/>
      <c r="BK102" s="356"/>
      <c r="BL102" s="356"/>
      <c r="BM102" s="356"/>
      <c r="BN102" s="356"/>
      <c r="BO102" s="356"/>
      <c r="BP102" s="356"/>
      <c r="BQ102" s="356"/>
      <c r="BR102" s="356"/>
      <c r="BS102" s="356"/>
      <c r="BT102" s="356"/>
      <c r="BU102" s="356"/>
      <c r="BV102" s="356"/>
      <c r="BW102" s="356"/>
      <c r="BX102" s="356"/>
      <c r="BY102" s="356"/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  <c r="CW102" s="356"/>
      <c r="CX102" s="356"/>
      <c r="CY102" s="356"/>
      <c r="CZ102" s="356"/>
      <c r="DA102" s="356"/>
      <c r="DB102" s="356"/>
      <c r="DC102" s="356"/>
      <c r="DD102" s="356"/>
      <c r="DE102" s="356"/>
      <c r="DF102" s="356"/>
      <c r="DG102" s="356"/>
      <c r="DH102" s="356"/>
      <c r="DI102" s="356"/>
      <c r="DJ102" s="356"/>
      <c r="DK102" s="356"/>
      <c r="DL102" s="356"/>
      <c r="DM102" s="356"/>
      <c r="DN102" s="356"/>
      <c r="DO102" s="356"/>
      <c r="DP102" s="356"/>
      <c r="DQ102" s="356"/>
      <c r="DR102" s="356"/>
      <c r="DS102" s="356"/>
      <c r="DT102" s="356"/>
      <c r="DU102" s="356"/>
      <c r="DV102" s="356"/>
      <c r="DW102" s="356"/>
      <c r="DX102" s="356"/>
      <c r="DY102" s="356"/>
      <c r="DZ102" s="356"/>
      <c r="EA102" s="356"/>
      <c r="EB102" s="356"/>
      <c r="EC102" s="356"/>
      <c r="ED102" s="356"/>
      <c r="EE102" s="356"/>
      <c r="EF102" s="356"/>
      <c r="EG102" s="356"/>
      <c r="EH102" s="356"/>
      <c r="EI102" s="356"/>
      <c r="EJ102" s="356"/>
      <c r="EK102" s="356"/>
      <c r="EL102" s="356"/>
      <c r="EM102" s="356"/>
      <c r="EN102" s="356"/>
      <c r="EO102" s="356"/>
      <c r="EP102" s="356"/>
      <c r="EQ102" s="356"/>
      <c r="ER102" s="356"/>
      <c r="ES102" s="356"/>
      <c r="ET102" s="356"/>
      <c r="EU102" s="356"/>
      <c r="EV102" s="356"/>
      <c r="EW102" s="356"/>
      <c r="EX102" s="356"/>
      <c r="EY102" s="356"/>
      <c r="EZ102" s="356"/>
      <c r="FA102" s="356"/>
      <c r="FB102" s="356"/>
      <c r="FC102" s="356"/>
      <c r="FD102" s="356"/>
      <c r="FE102" s="356"/>
      <c r="FF102" s="356"/>
      <c r="FG102" s="356"/>
      <c r="FH102" s="356"/>
      <c r="FI102" s="356"/>
      <c r="FJ102" s="356"/>
      <c r="FK102" s="356"/>
      <c r="FL102" s="356"/>
      <c r="FM102" s="356"/>
      <c r="FN102" s="356"/>
      <c r="FO102" s="356"/>
      <c r="FP102" s="356"/>
      <c r="FQ102" s="356"/>
      <c r="FR102" s="356"/>
      <c r="FS102" s="356"/>
      <c r="FT102" s="356"/>
      <c r="FU102" s="356"/>
      <c r="FV102" s="356"/>
      <c r="FW102" s="356"/>
      <c r="FX102" s="356"/>
      <c r="FY102" s="356"/>
      <c r="FZ102" s="356"/>
      <c r="GA102" s="356"/>
      <c r="GB102" s="356"/>
      <c r="GC102" s="356"/>
      <c r="GD102" s="356"/>
      <c r="GE102" s="356"/>
      <c r="GF102" s="356"/>
      <c r="GG102" s="356"/>
      <c r="GH102" s="356"/>
      <c r="GI102" s="356"/>
      <c r="GJ102" s="356"/>
      <c r="GK102" s="356"/>
      <c r="GL102" s="356"/>
      <c r="GM102" s="356"/>
      <c r="GN102" s="356"/>
      <c r="GO102" s="356"/>
      <c r="GP102" s="356"/>
      <c r="GQ102" s="356"/>
      <c r="GR102" s="356"/>
      <c r="GS102" s="356"/>
      <c r="GT102" s="356"/>
      <c r="GU102" s="356"/>
      <c r="GV102" s="356"/>
      <c r="GW102" s="356"/>
      <c r="GX102" s="356"/>
      <c r="GY102" s="356"/>
      <c r="GZ102" s="356"/>
      <c r="HA102" s="356"/>
      <c r="HB102" s="356"/>
      <c r="HC102" s="356"/>
      <c r="HD102" s="356"/>
      <c r="HE102" s="356"/>
      <c r="HF102" s="356"/>
      <c r="HG102" s="356"/>
      <c r="HH102" s="356"/>
    </row>
    <row r="103" spans="1:216" s="268" customFormat="1" ht="15" x14ac:dyDescent="0.25">
      <c r="A103" s="356" t="s">
        <v>256</v>
      </c>
      <c r="B103" s="356"/>
      <c r="C103" s="356"/>
      <c r="D103" s="356"/>
      <c r="E103" s="356"/>
      <c r="F103" s="356"/>
      <c r="G103" s="356"/>
      <c r="H103" s="356"/>
      <c r="I103" s="356"/>
      <c r="J103" s="356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6"/>
      <c r="AA103" s="356"/>
      <c r="AB103" s="356"/>
      <c r="AC103" s="356"/>
      <c r="AD103" s="356"/>
      <c r="AE103" s="356"/>
      <c r="AF103" s="356"/>
      <c r="AG103" s="356"/>
      <c r="AH103" s="356"/>
      <c r="AI103" s="356"/>
      <c r="AJ103" s="356"/>
      <c r="AK103" s="356"/>
      <c r="AL103" s="356"/>
      <c r="AM103" s="356"/>
      <c r="AN103" s="356"/>
      <c r="AO103" s="356"/>
      <c r="AP103" s="356"/>
      <c r="AQ103" s="356"/>
      <c r="AR103" s="356"/>
      <c r="AS103" s="356"/>
      <c r="AT103" s="356"/>
      <c r="AU103" s="356"/>
      <c r="AV103" s="356"/>
      <c r="AW103" s="356"/>
      <c r="AX103" s="356"/>
      <c r="AY103" s="356"/>
      <c r="AZ103" s="356"/>
      <c r="BA103" s="356"/>
      <c r="BB103" s="356"/>
      <c r="BC103" s="356"/>
      <c r="BD103" s="356"/>
      <c r="BE103" s="356"/>
      <c r="BF103" s="356"/>
      <c r="BG103" s="356"/>
      <c r="BH103" s="356"/>
      <c r="BI103" s="356"/>
      <c r="BJ103" s="356"/>
      <c r="BK103" s="356"/>
      <c r="BL103" s="356"/>
      <c r="BM103" s="356"/>
      <c r="BN103" s="356"/>
      <c r="BO103" s="356"/>
      <c r="BP103" s="356"/>
      <c r="BQ103" s="356"/>
      <c r="BR103" s="356"/>
      <c r="BS103" s="356"/>
      <c r="BT103" s="356"/>
      <c r="BU103" s="356"/>
      <c r="BV103" s="356"/>
      <c r="BW103" s="356"/>
      <c r="BX103" s="356"/>
      <c r="BY103" s="356"/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  <c r="CW103" s="356"/>
      <c r="CX103" s="356"/>
      <c r="CY103" s="356"/>
      <c r="CZ103" s="356"/>
      <c r="DA103" s="356"/>
      <c r="DB103" s="356"/>
      <c r="DC103" s="356"/>
      <c r="DD103" s="356"/>
      <c r="DE103" s="356"/>
      <c r="DF103" s="356"/>
      <c r="DG103" s="356"/>
      <c r="DH103" s="356"/>
      <c r="DI103" s="356"/>
      <c r="DJ103" s="356"/>
      <c r="DK103" s="356"/>
      <c r="DL103" s="356"/>
      <c r="DM103" s="356"/>
      <c r="DN103" s="356"/>
      <c r="DO103" s="356"/>
      <c r="DP103" s="356"/>
      <c r="DQ103" s="356"/>
      <c r="DR103" s="356"/>
      <c r="DS103" s="356"/>
      <c r="DT103" s="356"/>
      <c r="DU103" s="356"/>
      <c r="DV103" s="356"/>
      <c r="DW103" s="356"/>
      <c r="DX103" s="356"/>
      <c r="DY103" s="356"/>
      <c r="DZ103" s="356"/>
      <c r="EA103" s="356"/>
      <c r="EB103" s="356"/>
      <c r="EC103" s="356"/>
      <c r="ED103" s="356"/>
      <c r="EE103" s="356"/>
      <c r="EF103" s="356"/>
      <c r="EG103" s="356"/>
      <c r="EH103" s="356"/>
      <c r="EI103" s="356"/>
      <c r="EJ103" s="356"/>
      <c r="EK103" s="356"/>
      <c r="EL103" s="356"/>
      <c r="EM103" s="356"/>
      <c r="EN103" s="356"/>
      <c r="EO103" s="356"/>
      <c r="EP103" s="356"/>
      <c r="EQ103" s="356"/>
      <c r="ER103" s="356"/>
      <c r="ES103" s="356"/>
      <c r="ET103" s="356"/>
      <c r="EU103" s="356"/>
      <c r="EV103" s="356"/>
      <c r="EW103" s="356"/>
      <c r="EX103" s="356"/>
      <c r="EY103" s="356"/>
      <c r="EZ103" s="356"/>
      <c r="FA103" s="356"/>
      <c r="FB103" s="356"/>
      <c r="FC103" s="356"/>
      <c r="FD103" s="356"/>
      <c r="FE103" s="356"/>
      <c r="FF103" s="356"/>
      <c r="FG103" s="356"/>
      <c r="FH103" s="356"/>
      <c r="FI103" s="356"/>
      <c r="FJ103" s="356"/>
      <c r="FK103" s="356"/>
      <c r="FL103" s="356"/>
      <c r="FM103" s="356"/>
      <c r="FN103" s="356"/>
      <c r="FO103" s="356"/>
      <c r="FP103" s="356"/>
      <c r="FQ103" s="356"/>
      <c r="FR103" s="356"/>
      <c r="FS103" s="356"/>
      <c r="FT103" s="356"/>
      <c r="FU103" s="356"/>
      <c r="FV103" s="356"/>
      <c r="FW103" s="356"/>
      <c r="FX103" s="356"/>
      <c r="FY103" s="356"/>
      <c r="FZ103" s="356"/>
      <c r="GA103" s="356"/>
      <c r="GB103" s="356"/>
      <c r="GC103" s="356"/>
      <c r="GD103" s="356"/>
      <c r="GE103" s="356"/>
      <c r="GF103" s="356"/>
      <c r="GG103" s="356"/>
      <c r="GH103" s="356"/>
      <c r="GI103" s="356"/>
      <c r="GJ103" s="356"/>
      <c r="GK103" s="356"/>
      <c r="GL103" s="356"/>
      <c r="GM103" s="356"/>
      <c r="GN103" s="356"/>
      <c r="GO103" s="356"/>
      <c r="GP103" s="356"/>
      <c r="GQ103" s="356"/>
      <c r="GR103" s="356"/>
      <c r="GS103" s="356"/>
      <c r="GT103" s="356"/>
      <c r="GU103" s="356"/>
      <c r="GV103" s="356"/>
      <c r="GW103" s="356"/>
      <c r="GX103" s="356"/>
      <c r="GY103" s="356"/>
      <c r="GZ103" s="356"/>
      <c r="HA103" s="356"/>
      <c r="HB103" s="356"/>
      <c r="HC103" s="356"/>
      <c r="HD103" s="356"/>
      <c r="HE103" s="356"/>
      <c r="HF103" s="356"/>
      <c r="HG103" s="356"/>
      <c r="HH103" s="356"/>
    </row>
    <row r="104" spans="1:216" ht="15" x14ac:dyDescent="0.25">
      <c r="A104" s="356" t="s">
        <v>461</v>
      </c>
      <c r="B104" s="356" t="s">
        <v>23</v>
      </c>
      <c r="C104" s="356" t="s">
        <v>24</v>
      </c>
      <c r="D104" s="356" t="s">
        <v>25</v>
      </c>
      <c r="E104" s="356" t="s">
        <v>26</v>
      </c>
      <c r="F104" s="356" t="s">
        <v>27</v>
      </c>
      <c r="G104" s="356" t="s">
        <v>28</v>
      </c>
      <c r="H104" s="356" t="s">
        <v>29</v>
      </c>
      <c r="I104" s="356" t="s">
        <v>30</v>
      </c>
      <c r="J104" s="356" t="s">
        <v>31</v>
      </c>
      <c r="K104" s="356" t="s">
        <v>32</v>
      </c>
      <c r="L104" s="356" t="s">
        <v>33</v>
      </c>
      <c r="M104" s="356" t="s">
        <v>34</v>
      </c>
      <c r="N104" s="356" t="s">
        <v>386</v>
      </c>
      <c r="O104" s="356" t="s">
        <v>387</v>
      </c>
      <c r="P104" s="356" t="s">
        <v>388</v>
      </c>
      <c r="Q104" s="356" t="s">
        <v>35</v>
      </c>
      <c r="R104" s="356" t="s">
        <v>36</v>
      </c>
      <c r="S104" s="356" t="s">
        <v>37</v>
      </c>
      <c r="T104" s="356" t="s">
        <v>38</v>
      </c>
      <c r="U104" s="356" t="s">
        <v>39</v>
      </c>
      <c r="V104" s="356" t="s">
        <v>40</v>
      </c>
      <c r="W104" s="356" t="s">
        <v>41</v>
      </c>
      <c r="X104" s="356" t="s">
        <v>42</v>
      </c>
      <c r="Y104" s="356" t="s">
        <v>43</v>
      </c>
      <c r="Z104" s="356" t="s">
        <v>44</v>
      </c>
      <c r="AA104" s="356" t="s">
        <v>45</v>
      </c>
      <c r="AB104" s="356" t="s">
        <v>46</v>
      </c>
      <c r="AC104" s="356" t="s">
        <v>47</v>
      </c>
      <c r="AD104" s="356" t="s">
        <v>48</v>
      </c>
      <c r="AE104" s="356" t="s">
        <v>49</v>
      </c>
      <c r="AF104" s="356" t="s">
        <v>50</v>
      </c>
      <c r="AG104" s="356" t="s">
        <v>51</v>
      </c>
      <c r="AH104" s="356" t="s">
        <v>52</v>
      </c>
      <c r="AI104" s="356" t="s">
        <v>53</v>
      </c>
      <c r="AJ104" s="356" t="s">
        <v>54</v>
      </c>
      <c r="AK104" s="356" t="s">
        <v>55</v>
      </c>
      <c r="AL104" s="356" t="s">
        <v>56</v>
      </c>
      <c r="AM104" s="356" t="s">
        <v>57</v>
      </c>
      <c r="AN104" s="356" t="s">
        <v>58</v>
      </c>
      <c r="AO104" s="356" t="s">
        <v>59</v>
      </c>
      <c r="AP104" s="356" t="s">
        <v>60</v>
      </c>
      <c r="AQ104" s="356" t="s">
        <v>61</v>
      </c>
      <c r="AR104" s="356" t="s">
        <v>62</v>
      </c>
      <c r="AS104" s="356" t="s">
        <v>63</v>
      </c>
      <c r="AT104" s="356" t="s">
        <v>64</v>
      </c>
      <c r="AU104" s="356" t="s">
        <v>65</v>
      </c>
      <c r="AV104" s="356" t="s">
        <v>66</v>
      </c>
      <c r="AW104" s="356" t="s">
        <v>67</v>
      </c>
      <c r="AX104" s="356" t="s">
        <v>68</v>
      </c>
      <c r="AY104" s="356" t="s">
        <v>69</v>
      </c>
      <c r="AZ104" s="356" t="s">
        <v>389</v>
      </c>
      <c r="BA104" s="356" t="s">
        <v>390</v>
      </c>
      <c r="BB104" s="356" t="s">
        <v>391</v>
      </c>
      <c r="BC104" s="356" t="s">
        <v>392</v>
      </c>
      <c r="BD104" s="356" t="s">
        <v>393</v>
      </c>
      <c r="BE104" s="356" t="s">
        <v>394</v>
      </c>
      <c r="BF104" s="356" t="s">
        <v>395</v>
      </c>
      <c r="BG104" s="356" t="s">
        <v>396</v>
      </c>
      <c r="BH104" s="356" t="s">
        <v>397</v>
      </c>
      <c r="BI104" s="356" t="s">
        <v>398</v>
      </c>
      <c r="BJ104" s="356" t="s">
        <v>399</v>
      </c>
      <c r="BK104" s="356" t="s">
        <v>400</v>
      </c>
      <c r="BL104" s="356" t="s">
        <v>401</v>
      </c>
      <c r="BM104" s="356" t="s">
        <v>402</v>
      </c>
      <c r="BN104" s="356" t="s">
        <v>70</v>
      </c>
      <c r="BO104" s="356" t="s">
        <v>71</v>
      </c>
      <c r="BP104" s="356" t="s">
        <v>72</v>
      </c>
      <c r="BQ104" s="356" t="s">
        <v>73</v>
      </c>
      <c r="BR104" s="356" t="s">
        <v>74</v>
      </c>
      <c r="BS104" s="356" t="s">
        <v>75</v>
      </c>
      <c r="BT104" s="356" t="s">
        <v>76</v>
      </c>
      <c r="BU104" s="356" t="s">
        <v>77</v>
      </c>
      <c r="BV104" s="356" t="s">
        <v>78</v>
      </c>
      <c r="BW104" s="356" t="s">
        <v>79</v>
      </c>
      <c r="BX104" s="356" t="s">
        <v>80</v>
      </c>
      <c r="BY104" s="356" t="s">
        <v>81</v>
      </c>
      <c r="BZ104" s="356" t="s">
        <v>82</v>
      </c>
      <c r="CA104" s="356" t="s">
        <v>83</v>
      </c>
      <c r="CB104" s="356" t="s">
        <v>84</v>
      </c>
      <c r="CC104" s="356" t="s">
        <v>85</v>
      </c>
      <c r="CD104" s="356" t="s">
        <v>86</v>
      </c>
      <c r="CE104" s="356" t="s">
        <v>87</v>
      </c>
      <c r="CF104" s="356" t="s">
        <v>88</v>
      </c>
      <c r="CG104" s="356" t="s">
        <v>89</v>
      </c>
      <c r="CH104" s="356" t="s">
        <v>90</v>
      </c>
      <c r="CI104" s="356" t="s">
        <v>91</v>
      </c>
      <c r="CJ104" s="356" t="s">
        <v>92</v>
      </c>
      <c r="CK104" s="356" t="s">
        <v>93</v>
      </c>
      <c r="CL104" s="356" t="s">
        <v>94</v>
      </c>
      <c r="CM104" s="356" t="s">
        <v>95</v>
      </c>
      <c r="CN104" s="356" t="s">
        <v>96</v>
      </c>
      <c r="CO104" s="356" t="s">
        <v>97</v>
      </c>
      <c r="CP104" s="356" t="s">
        <v>98</v>
      </c>
      <c r="CQ104" s="356" t="s">
        <v>99</v>
      </c>
      <c r="CR104" s="356" t="s">
        <v>100</v>
      </c>
      <c r="CS104" s="356" t="s">
        <v>101</v>
      </c>
      <c r="CT104" s="356" t="s">
        <v>102</v>
      </c>
      <c r="CU104" s="356" t="s">
        <v>103</v>
      </c>
      <c r="CV104" s="356" t="s">
        <v>104</v>
      </c>
      <c r="CW104" s="356" t="s">
        <v>105</v>
      </c>
      <c r="CX104" s="356" t="s">
        <v>106</v>
      </c>
      <c r="CY104" s="356" t="s">
        <v>107</v>
      </c>
      <c r="CZ104" s="356" t="s">
        <v>108</v>
      </c>
      <c r="DA104" s="356" t="s">
        <v>109</v>
      </c>
      <c r="DB104" s="356" t="s">
        <v>110</v>
      </c>
      <c r="DC104" s="356" t="s">
        <v>111</v>
      </c>
      <c r="DD104" s="356" t="s">
        <v>112</v>
      </c>
      <c r="DE104" s="356" t="s">
        <v>113</v>
      </c>
      <c r="DF104" s="356" t="s">
        <v>114</v>
      </c>
      <c r="DG104" s="356" t="s">
        <v>115</v>
      </c>
      <c r="DH104" s="356" t="s">
        <v>116</v>
      </c>
      <c r="DI104" s="356" t="s">
        <v>117</v>
      </c>
      <c r="DJ104" s="356" t="s">
        <v>118</v>
      </c>
      <c r="DK104" s="356" t="s">
        <v>119</v>
      </c>
      <c r="DL104" s="356" t="s">
        <v>120</v>
      </c>
      <c r="DM104" s="356" t="s">
        <v>121</v>
      </c>
      <c r="DN104" s="356" t="s">
        <v>122</v>
      </c>
      <c r="DO104" s="356" t="s">
        <v>123</v>
      </c>
      <c r="DP104" s="356" t="s">
        <v>124</v>
      </c>
      <c r="DQ104" s="356" t="s">
        <v>125</v>
      </c>
      <c r="DR104" s="356" t="s">
        <v>126</v>
      </c>
      <c r="DS104" s="356" t="s">
        <v>127</v>
      </c>
      <c r="DT104" s="356" t="s">
        <v>128</v>
      </c>
      <c r="DU104" s="356" t="s">
        <v>129</v>
      </c>
      <c r="DV104" s="356" t="s">
        <v>130</v>
      </c>
      <c r="DW104" s="356" t="s">
        <v>131</v>
      </c>
      <c r="DX104" s="356" t="s">
        <v>132</v>
      </c>
      <c r="DY104" s="356" t="s">
        <v>133</v>
      </c>
      <c r="DZ104" s="356" t="s">
        <v>134</v>
      </c>
      <c r="EA104" s="356" t="s">
        <v>135</v>
      </c>
      <c r="EB104" s="356" t="s">
        <v>136</v>
      </c>
      <c r="EC104" s="356" t="s">
        <v>137</v>
      </c>
      <c r="ED104" s="356" t="s">
        <v>138</v>
      </c>
      <c r="EE104" s="356" t="s">
        <v>139</v>
      </c>
      <c r="EF104" s="356" t="s">
        <v>140</v>
      </c>
      <c r="EG104" s="356" t="s">
        <v>141</v>
      </c>
      <c r="EH104" s="356" t="s">
        <v>142</v>
      </c>
      <c r="EI104" s="356" t="s">
        <v>143</v>
      </c>
      <c r="EJ104" s="356" t="s">
        <v>144</v>
      </c>
      <c r="EK104" s="356" t="s">
        <v>145</v>
      </c>
      <c r="EL104" s="356" t="s">
        <v>146</v>
      </c>
      <c r="EM104" s="356" t="s">
        <v>147</v>
      </c>
      <c r="EN104" s="356" t="s">
        <v>148</v>
      </c>
      <c r="EO104" s="356" t="s">
        <v>149</v>
      </c>
      <c r="EP104" s="356" t="s">
        <v>150</v>
      </c>
      <c r="EQ104" s="356" t="s">
        <v>151</v>
      </c>
      <c r="ER104" s="356" t="s">
        <v>152</v>
      </c>
      <c r="ES104" s="356" t="s">
        <v>153</v>
      </c>
      <c r="ET104" s="356" t="s">
        <v>154</v>
      </c>
      <c r="EU104" s="356" t="s">
        <v>155</v>
      </c>
      <c r="EV104" s="356" t="s">
        <v>156</v>
      </c>
      <c r="EW104" s="356" t="s">
        <v>157</v>
      </c>
      <c r="EX104" s="356" t="s">
        <v>158</v>
      </c>
      <c r="EY104" s="356" t="s">
        <v>159</v>
      </c>
      <c r="EZ104" s="356" t="s">
        <v>160</v>
      </c>
      <c r="FA104" s="356" t="s">
        <v>161</v>
      </c>
      <c r="FB104" s="356" t="s">
        <v>162</v>
      </c>
      <c r="FC104" s="356" t="s">
        <v>163</v>
      </c>
      <c r="FD104" s="356" t="s">
        <v>164</v>
      </c>
      <c r="FE104" s="356" t="s">
        <v>165</v>
      </c>
      <c r="FF104" s="356" t="s">
        <v>166</v>
      </c>
      <c r="FG104" s="356" t="s">
        <v>167</v>
      </c>
      <c r="FH104" s="356" t="s">
        <v>168</v>
      </c>
      <c r="FI104" s="356" t="s">
        <v>169</v>
      </c>
      <c r="FJ104" s="356" t="s">
        <v>170</v>
      </c>
      <c r="FK104" s="356" t="s">
        <v>171</v>
      </c>
      <c r="FL104" s="356" t="s">
        <v>172</v>
      </c>
      <c r="FM104" s="356" t="s">
        <v>173</v>
      </c>
      <c r="FN104" s="356" t="s">
        <v>174</v>
      </c>
      <c r="FO104" s="356" t="s">
        <v>175</v>
      </c>
      <c r="FP104" s="356" t="s">
        <v>176</v>
      </c>
      <c r="FQ104" s="356" t="s">
        <v>177</v>
      </c>
      <c r="FR104" s="356" t="s">
        <v>178</v>
      </c>
      <c r="FS104" s="356" t="s">
        <v>179</v>
      </c>
      <c r="FT104" s="356" t="s">
        <v>180</v>
      </c>
      <c r="FU104" s="356" t="s">
        <v>181</v>
      </c>
      <c r="FV104" s="356" t="s">
        <v>182</v>
      </c>
      <c r="FW104" s="356" t="s">
        <v>183</v>
      </c>
      <c r="FX104" s="356" t="s">
        <v>184</v>
      </c>
      <c r="FY104" s="356" t="s">
        <v>185</v>
      </c>
      <c r="FZ104" s="356" t="s">
        <v>186</v>
      </c>
      <c r="GA104" s="356" t="s">
        <v>187</v>
      </c>
      <c r="GB104" s="356" t="s">
        <v>188</v>
      </c>
      <c r="GC104" s="356" t="s">
        <v>189</v>
      </c>
      <c r="GD104" s="356" t="s">
        <v>190</v>
      </c>
      <c r="GE104" s="356" t="s">
        <v>191</v>
      </c>
      <c r="GF104" s="356" t="s">
        <v>192</v>
      </c>
      <c r="GG104" s="356" t="s">
        <v>193</v>
      </c>
      <c r="GH104" s="356" t="s">
        <v>194</v>
      </c>
      <c r="GI104" s="356" t="s">
        <v>195</v>
      </c>
      <c r="GJ104" s="356" t="s">
        <v>196</v>
      </c>
      <c r="GK104" s="356" t="s">
        <v>197</v>
      </c>
      <c r="GL104" s="356" t="s">
        <v>198</v>
      </c>
      <c r="GM104" s="356" t="s">
        <v>199</v>
      </c>
      <c r="GN104" s="356" t="s">
        <v>200</v>
      </c>
      <c r="GO104" s="356" t="s">
        <v>201</v>
      </c>
      <c r="GP104" s="356" t="s">
        <v>202</v>
      </c>
      <c r="GQ104" s="356" t="s">
        <v>203</v>
      </c>
      <c r="GR104" s="356" t="s">
        <v>204</v>
      </c>
      <c r="GS104" s="356" t="s">
        <v>205</v>
      </c>
      <c r="GT104" s="356" t="s">
        <v>206</v>
      </c>
      <c r="GU104" s="356" t="s">
        <v>207</v>
      </c>
      <c r="GV104" s="356" t="s">
        <v>208</v>
      </c>
      <c r="GW104" s="356" t="s">
        <v>209</v>
      </c>
      <c r="GX104" s="356" t="s">
        <v>210</v>
      </c>
      <c r="GY104" s="356" t="s">
        <v>211</v>
      </c>
      <c r="GZ104" s="356" t="s">
        <v>212</v>
      </c>
      <c r="HA104" s="356" t="s">
        <v>213</v>
      </c>
      <c r="HB104" s="356" t="s">
        <v>214</v>
      </c>
      <c r="HC104" s="356" t="s">
        <v>215</v>
      </c>
      <c r="HD104" s="356" t="s">
        <v>216</v>
      </c>
      <c r="HE104" s="356" t="s">
        <v>217</v>
      </c>
      <c r="HF104" s="356" t="s">
        <v>218</v>
      </c>
      <c r="HG104" s="356" t="s">
        <v>219</v>
      </c>
      <c r="HH104" s="356" t="s">
        <v>220</v>
      </c>
    </row>
    <row r="105" spans="1:216" ht="15" x14ac:dyDescent="0.25">
      <c r="A105" s="356" t="s">
        <v>230</v>
      </c>
      <c r="B105" s="362">
        <v>30410990</v>
      </c>
      <c r="C105" s="362">
        <v>7388659</v>
      </c>
      <c r="D105" s="362">
        <v>5418464</v>
      </c>
      <c r="E105" s="362">
        <v>3771423</v>
      </c>
      <c r="F105" s="362">
        <v>2497560</v>
      </c>
      <c r="G105" s="362">
        <v>2107987</v>
      </c>
      <c r="H105" s="362">
        <v>2385965</v>
      </c>
      <c r="I105" s="362">
        <v>1206438</v>
      </c>
      <c r="J105" s="362">
        <v>1649420</v>
      </c>
      <c r="K105" s="362">
        <v>662957</v>
      </c>
      <c r="L105" s="362">
        <v>458221</v>
      </c>
      <c r="M105" s="362">
        <v>238163</v>
      </c>
      <c r="N105" s="362">
        <v>258715</v>
      </c>
      <c r="O105" s="362">
        <v>136805</v>
      </c>
      <c r="P105" s="362">
        <v>137873</v>
      </c>
      <c r="Q105" s="362">
        <v>825326</v>
      </c>
      <c r="R105" s="362">
        <v>260164</v>
      </c>
      <c r="S105" s="362">
        <v>434453</v>
      </c>
      <c r="T105" s="362">
        <v>2356400</v>
      </c>
      <c r="U105" s="362">
        <v>1750196</v>
      </c>
      <c r="V105" s="362">
        <v>950614</v>
      </c>
      <c r="W105" s="362">
        <v>1086846</v>
      </c>
      <c r="X105" s="362">
        <v>866792</v>
      </c>
      <c r="Y105" s="362">
        <v>249270</v>
      </c>
      <c r="Z105" s="362">
        <v>19125500</v>
      </c>
      <c r="AA105" s="362">
        <v>17489360</v>
      </c>
      <c r="AB105" s="362">
        <v>1522969</v>
      </c>
      <c r="AC105" s="362">
        <v>8608694</v>
      </c>
      <c r="AD105" s="362">
        <v>4839543</v>
      </c>
      <c r="AE105" s="362">
        <v>369112</v>
      </c>
      <c r="AF105" s="362">
        <v>3680877</v>
      </c>
      <c r="AG105" s="362">
        <v>3196090</v>
      </c>
      <c r="AH105" s="362">
        <v>5597753</v>
      </c>
      <c r="AI105" s="362">
        <v>2530845</v>
      </c>
      <c r="AJ105" s="362">
        <v>7247549</v>
      </c>
      <c r="AK105" s="362">
        <v>1689191</v>
      </c>
      <c r="AL105" s="362">
        <v>294845</v>
      </c>
      <c r="AM105" s="362">
        <v>5386573</v>
      </c>
      <c r="AN105" s="362">
        <v>118845</v>
      </c>
      <c r="AO105" s="362">
        <v>2319419</v>
      </c>
      <c r="AP105" s="362">
        <v>2155731</v>
      </c>
      <c r="AQ105" s="362">
        <v>20445</v>
      </c>
      <c r="AR105" s="362">
        <v>1041386</v>
      </c>
      <c r="AS105" s="362">
        <v>375504</v>
      </c>
      <c r="AT105" s="362">
        <v>741760</v>
      </c>
      <c r="AU105" s="362">
        <v>288810</v>
      </c>
      <c r="AV105" s="362">
        <v>1150644</v>
      </c>
      <c r="AW105" s="362">
        <v>150856</v>
      </c>
      <c r="AX105" s="362">
        <v>72431</v>
      </c>
      <c r="AY105" s="362">
        <v>10095430</v>
      </c>
      <c r="AZ105" s="362">
        <v>1815073</v>
      </c>
      <c r="BA105" s="362">
        <v>257538</v>
      </c>
      <c r="BB105" s="362">
        <v>122042</v>
      </c>
      <c r="BC105" s="362">
        <v>1501796</v>
      </c>
      <c r="BD105" s="362">
        <v>65187</v>
      </c>
      <c r="BE105" s="362">
        <v>0</v>
      </c>
      <c r="BF105" s="362">
        <v>0</v>
      </c>
      <c r="BG105" s="362">
        <v>368493</v>
      </c>
      <c r="BH105" s="362">
        <v>128569</v>
      </c>
      <c r="BI105" s="362">
        <v>16199</v>
      </c>
      <c r="BJ105" s="362">
        <v>242763</v>
      </c>
      <c r="BK105" s="362">
        <v>8646</v>
      </c>
      <c r="BL105" s="362">
        <v>0</v>
      </c>
      <c r="BM105" s="362">
        <v>0</v>
      </c>
      <c r="BN105" s="362">
        <v>3656002</v>
      </c>
      <c r="BO105" s="362">
        <v>65853</v>
      </c>
      <c r="BP105" s="362">
        <v>154514</v>
      </c>
      <c r="BQ105" s="362">
        <v>3502313</v>
      </c>
      <c r="BR105" s="362">
        <v>52546</v>
      </c>
      <c r="BS105" s="362">
        <v>0</v>
      </c>
      <c r="BT105" s="362">
        <v>0</v>
      </c>
      <c r="BU105" s="362">
        <v>2411838</v>
      </c>
      <c r="BV105" s="362">
        <v>103863</v>
      </c>
      <c r="BW105" s="362">
        <v>106732</v>
      </c>
      <c r="BX105" s="362">
        <v>2247743</v>
      </c>
      <c r="BY105" s="362">
        <v>45431</v>
      </c>
      <c r="BZ105" s="362">
        <v>0</v>
      </c>
      <c r="CA105" s="362">
        <v>0</v>
      </c>
      <c r="CB105" s="362">
        <v>424112</v>
      </c>
      <c r="CC105" s="362">
        <v>227294</v>
      </c>
      <c r="CD105" s="362">
        <v>49233</v>
      </c>
      <c r="CE105" s="362">
        <v>191975</v>
      </c>
      <c r="CF105" s="362">
        <v>0</v>
      </c>
      <c r="CG105" s="362">
        <v>0</v>
      </c>
      <c r="CH105" s="362">
        <v>0</v>
      </c>
      <c r="CI105" s="362">
        <v>5450185</v>
      </c>
      <c r="CJ105" s="362">
        <v>1817197</v>
      </c>
      <c r="CK105" s="362">
        <v>338039</v>
      </c>
      <c r="CL105" s="362">
        <v>3480101</v>
      </c>
      <c r="CM105" s="362">
        <v>63851</v>
      </c>
      <c r="CN105" s="362">
        <v>0</v>
      </c>
      <c r="CO105" s="362">
        <v>1264005</v>
      </c>
      <c r="CP105" s="362">
        <v>3838200</v>
      </c>
      <c r="CQ105" s="362">
        <v>608556</v>
      </c>
      <c r="CR105" s="362">
        <v>1389914</v>
      </c>
      <c r="CS105" s="362">
        <v>352245</v>
      </c>
      <c r="CT105" s="362">
        <v>1163605</v>
      </c>
      <c r="CU105" s="362">
        <v>734647</v>
      </c>
      <c r="CV105" s="362">
        <v>651053</v>
      </c>
      <c r="CW105" s="362">
        <v>575510</v>
      </c>
      <c r="CX105" s="362">
        <v>0</v>
      </c>
      <c r="CY105" s="362">
        <v>0</v>
      </c>
      <c r="CZ105" s="362">
        <v>0</v>
      </c>
      <c r="DA105" s="362">
        <v>189549</v>
      </c>
      <c r="DB105" s="362">
        <v>345533</v>
      </c>
      <c r="DC105" s="362">
        <v>81079</v>
      </c>
      <c r="DD105" s="362">
        <v>13915940</v>
      </c>
      <c r="DE105" s="362">
        <v>5823862</v>
      </c>
      <c r="DF105" s="362">
        <v>7147106</v>
      </c>
      <c r="DG105" s="362">
        <v>7472012</v>
      </c>
      <c r="DH105" s="362">
        <v>331194</v>
      </c>
      <c r="DI105" s="362">
        <v>144117</v>
      </c>
      <c r="DJ105" s="362">
        <v>50737</v>
      </c>
      <c r="DK105" s="362">
        <v>19240470</v>
      </c>
      <c r="DL105" s="362">
        <v>13490270</v>
      </c>
      <c r="DM105" s="362">
        <v>9354579</v>
      </c>
      <c r="DN105" s="362">
        <v>2681037</v>
      </c>
      <c r="DO105" s="362">
        <v>1819799</v>
      </c>
      <c r="DP105" s="362">
        <v>1528734</v>
      </c>
      <c r="DQ105" s="362">
        <v>5705244</v>
      </c>
      <c r="DR105" s="362">
        <v>7382</v>
      </c>
      <c r="DS105" s="362">
        <v>406922</v>
      </c>
      <c r="DT105" s="362">
        <v>1552966</v>
      </c>
      <c r="DU105" s="362">
        <v>678205</v>
      </c>
      <c r="DV105" s="362">
        <v>6611877</v>
      </c>
      <c r="DW105" s="362">
        <v>2128486</v>
      </c>
      <c r="DX105" s="362">
        <v>1641862</v>
      </c>
      <c r="DY105" s="362">
        <v>904065</v>
      </c>
      <c r="DZ105" s="362">
        <v>4028179</v>
      </c>
      <c r="EA105" s="362">
        <v>0</v>
      </c>
      <c r="EB105" s="362">
        <v>252737</v>
      </c>
      <c r="EC105" s="362">
        <v>1058619</v>
      </c>
      <c r="ED105" s="362">
        <v>531227</v>
      </c>
      <c r="EE105" s="362">
        <v>12645410</v>
      </c>
      <c r="EF105" s="362">
        <v>4240770</v>
      </c>
      <c r="EG105" s="362">
        <v>3087208</v>
      </c>
      <c r="EH105" s="362">
        <v>2019535</v>
      </c>
      <c r="EI105" s="362">
        <v>8005190</v>
      </c>
      <c r="EJ105" s="362">
        <v>7382</v>
      </c>
      <c r="EK105" s="362">
        <v>577748</v>
      </c>
      <c r="EL105" s="362">
        <v>2347744</v>
      </c>
      <c r="EM105" s="362">
        <v>1048539</v>
      </c>
      <c r="EN105" s="362">
        <v>2227728</v>
      </c>
      <c r="EO105" s="362">
        <v>383921</v>
      </c>
      <c r="EP105" s="362">
        <v>302106</v>
      </c>
      <c r="EQ105" s="362">
        <v>358945</v>
      </c>
      <c r="ER105" s="362">
        <v>1255400</v>
      </c>
      <c r="ES105" s="362">
        <v>0</v>
      </c>
      <c r="ET105" s="362">
        <v>48190</v>
      </c>
      <c r="EU105" s="362">
        <v>122555</v>
      </c>
      <c r="EV105" s="362">
        <v>102621</v>
      </c>
      <c r="EW105" s="362">
        <v>5404119</v>
      </c>
      <c r="EX105" s="362">
        <v>1428233</v>
      </c>
      <c r="EY105" s="362">
        <v>889618</v>
      </c>
      <c r="EZ105" s="362">
        <v>954648</v>
      </c>
      <c r="FA105" s="362">
        <v>2793510</v>
      </c>
      <c r="FB105" s="362">
        <v>25607</v>
      </c>
      <c r="FC105" s="362">
        <v>215698</v>
      </c>
      <c r="FD105" s="362">
        <v>678244</v>
      </c>
      <c r="FE105" s="362">
        <v>267113</v>
      </c>
      <c r="FF105" s="362">
        <v>2030843</v>
      </c>
      <c r="FG105" s="362">
        <v>702252</v>
      </c>
      <c r="FH105" s="362">
        <v>240210</v>
      </c>
      <c r="FI105" s="362">
        <v>271261</v>
      </c>
      <c r="FJ105" s="362">
        <v>524700</v>
      </c>
      <c r="FK105" s="362">
        <v>31717</v>
      </c>
      <c r="FL105" s="362">
        <v>14541</v>
      </c>
      <c r="FM105" s="362">
        <v>99591</v>
      </c>
      <c r="FN105" s="362">
        <v>53583</v>
      </c>
      <c r="FO105" s="362">
        <v>1773620</v>
      </c>
      <c r="FP105" s="362">
        <v>1343103</v>
      </c>
      <c r="FQ105" s="362">
        <v>78569</v>
      </c>
      <c r="FR105" s="362">
        <v>17952</v>
      </c>
      <c r="FS105" s="362">
        <v>538468</v>
      </c>
      <c r="FT105" s="362">
        <v>0</v>
      </c>
      <c r="FU105" s="362">
        <v>6845</v>
      </c>
      <c r="FV105" s="362">
        <v>29044</v>
      </c>
      <c r="FW105" s="362">
        <v>2981</v>
      </c>
      <c r="FX105" s="362">
        <v>4727852</v>
      </c>
      <c r="FY105" s="362">
        <v>1252568</v>
      </c>
      <c r="FZ105" s="362">
        <v>957403</v>
      </c>
      <c r="GA105" s="362">
        <v>699537</v>
      </c>
      <c r="GB105" s="362">
        <v>2751043</v>
      </c>
      <c r="GC105" s="362">
        <v>0</v>
      </c>
      <c r="GD105" s="362">
        <v>62750</v>
      </c>
      <c r="GE105" s="362">
        <v>256786</v>
      </c>
      <c r="GF105" s="362">
        <v>52640</v>
      </c>
      <c r="GG105" s="362">
        <v>946959</v>
      </c>
      <c r="GH105" s="362">
        <v>76623</v>
      </c>
      <c r="GI105" s="362">
        <v>16483</v>
      </c>
      <c r="GJ105" s="362">
        <v>35958</v>
      </c>
      <c r="GK105" s="362">
        <v>489131</v>
      </c>
      <c r="GL105" s="362">
        <v>594239</v>
      </c>
      <c r="GM105" s="362">
        <v>0</v>
      </c>
      <c r="GN105" s="362">
        <v>0</v>
      </c>
      <c r="GO105" s="362">
        <v>0</v>
      </c>
      <c r="GP105" s="362">
        <v>667045</v>
      </c>
      <c r="GQ105" s="362">
        <v>34657</v>
      </c>
      <c r="GR105" s="362">
        <v>484710</v>
      </c>
      <c r="GS105" s="362">
        <v>186453</v>
      </c>
      <c r="GT105" s="362">
        <v>0</v>
      </c>
      <c r="GU105" s="362">
        <v>0</v>
      </c>
      <c r="GV105" s="362">
        <v>0</v>
      </c>
      <c r="GW105" s="362">
        <v>13144</v>
      </c>
      <c r="GX105" s="362">
        <v>0</v>
      </c>
      <c r="GY105" s="362">
        <v>2356628</v>
      </c>
      <c r="GZ105" s="362">
        <v>900204</v>
      </c>
      <c r="HA105" s="362">
        <v>408974</v>
      </c>
      <c r="HB105" s="362">
        <v>127450</v>
      </c>
      <c r="HC105" s="362">
        <v>1176670</v>
      </c>
      <c r="HD105" s="362">
        <v>56062</v>
      </c>
      <c r="HE105" s="362">
        <v>78263</v>
      </c>
      <c r="HF105" s="362">
        <v>331495</v>
      </c>
      <c r="HG105" s="362">
        <v>93580</v>
      </c>
      <c r="HH105" s="362">
        <v>9198603</v>
      </c>
    </row>
    <row r="106" spans="1:216" ht="15" x14ac:dyDescent="0.25">
      <c r="A106" s="356" t="s">
        <v>442</v>
      </c>
      <c r="B106" s="362">
        <v>2788140</v>
      </c>
      <c r="C106" s="362">
        <v>591747</v>
      </c>
      <c r="D106" s="362">
        <v>430256</v>
      </c>
      <c r="E106" s="362">
        <v>292981</v>
      </c>
      <c r="F106" s="362">
        <v>202918</v>
      </c>
      <c r="G106" s="362">
        <v>163081</v>
      </c>
      <c r="H106" s="362">
        <v>171926</v>
      </c>
      <c r="I106" s="362">
        <v>121664</v>
      </c>
      <c r="J106" s="362">
        <v>95029</v>
      </c>
      <c r="K106" s="362">
        <v>59799</v>
      </c>
      <c r="L106" s="362">
        <v>43593</v>
      </c>
      <c r="M106" s="362">
        <v>29578</v>
      </c>
      <c r="N106" s="362">
        <v>33887</v>
      </c>
      <c r="O106" s="362">
        <v>28659</v>
      </c>
      <c r="P106" s="362">
        <v>6049</v>
      </c>
      <c r="Q106" s="362">
        <v>18584</v>
      </c>
      <c r="R106" s="362">
        <v>0</v>
      </c>
      <c r="S106" s="362">
        <v>4526</v>
      </c>
      <c r="T106" s="362">
        <v>281902</v>
      </c>
      <c r="U106" s="362">
        <v>236664</v>
      </c>
      <c r="V106" s="362">
        <v>127376</v>
      </c>
      <c r="W106" s="362">
        <v>21987</v>
      </c>
      <c r="X106" s="362">
        <v>16413</v>
      </c>
      <c r="Y106" s="362">
        <v>9095</v>
      </c>
      <c r="Z106" s="362">
        <v>1594268</v>
      </c>
      <c r="AA106" s="362">
        <v>1451856</v>
      </c>
      <c r="AB106" s="362">
        <v>101424</v>
      </c>
      <c r="AC106" s="362">
        <v>886334</v>
      </c>
      <c r="AD106" s="362">
        <v>301704</v>
      </c>
      <c r="AE106" s="362">
        <v>56865</v>
      </c>
      <c r="AF106" s="362">
        <v>327243</v>
      </c>
      <c r="AG106" s="362">
        <v>314532</v>
      </c>
      <c r="AH106" s="362">
        <v>596497</v>
      </c>
      <c r="AI106" s="362">
        <v>201805</v>
      </c>
      <c r="AJ106" s="362">
        <v>477192</v>
      </c>
      <c r="AK106" s="362">
        <v>75081</v>
      </c>
      <c r="AL106" s="362">
        <v>38096</v>
      </c>
      <c r="AM106" s="362">
        <v>333459</v>
      </c>
      <c r="AN106" s="362">
        <v>1761</v>
      </c>
      <c r="AO106" s="362">
        <v>210008</v>
      </c>
      <c r="AP106" s="362">
        <v>100206</v>
      </c>
      <c r="AQ106" s="362">
        <v>0</v>
      </c>
      <c r="AR106" s="362">
        <v>167170</v>
      </c>
      <c r="AS106" s="362">
        <v>0</v>
      </c>
      <c r="AT106" s="362">
        <v>32252</v>
      </c>
      <c r="AU106" s="362">
        <v>0</v>
      </c>
      <c r="AV106" s="362">
        <v>39489</v>
      </c>
      <c r="AW106" s="362">
        <v>20048</v>
      </c>
      <c r="AX106" s="362">
        <v>9418</v>
      </c>
      <c r="AY106" s="362">
        <v>780951</v>
      </c>
      <c r="AZ106" s="362">
        <v>161473</v>
      </c>
      <c r="BA106" s="362">
        <v>13929</v>
      </c>
      <c r="BB106" s="362">
        <v>29558</v>
      </c>
      <c r="BC106" s="362">
        <v>113354</v>
      </c>
      <c r="BD106" s="362">
        <v>19845</v>
      </c>
      <c r="BE106" s="362">
        <v>0</v>
      </c>
      <c r="BF106" s="362">
        <v>0</v>
      </c>
      <c r="BG106" s="362">
        <v>9757</v>
      </c>
      <c r="BH106" s="362">
        <v>0</v>
      </c>
      <c r="BI106" s="362">
        <v>0</v>
      </c>
      <c r="BJ106" s="362">
        <v>9757</v>
      </c>
      <c r="BK106" s="362">
        <v>0</v>
      </c>
      <c r="BL106" s="362">
        <v>0</v>
      </c>
      <c r="BM106" s="362">
        <v>0</v>
      </c>
      <c r="BN106" s="362">
        <v>299284</v>
      </c>
      <c r="BO106" s="362">
        <v>0</v>
      </c>
      <c r="BP106" s="362">
        <v>16872</v>
      </c>
      <c r="BQ106" s="362">
        <v>292266</v>
      </c>
      <c r="BR106" s="362">
        <v>0</v>
      </c>
      <c r="BS106" s="362">
        <v>0</v>
      </c>
      <c r="BT106" s="362">
        <v>0</v>
      </c>
      <c r="BU106" s="362">
        <v>120867</v>
      </c>
      <c r="BV106" s="362">
        <v>10099</v>
      </c>
      <c r="BW106" s="362">
        <v>10187</v>
      </c>
      <c r="BX106" s="362">
        <v>105405</v>
      </c>
      <c r="BY106" s="362">
        <v>6482</v>
      </c>
      <c r="BZ106" s="362">
        <v>0</v>
      </c>
      <c r="CA106" s="362">
        <v>0</v>
      </c>
      <c r="CB106" s="362">
        <v>36509</v>
      </c>
      <c r="CC106" s="362">
        <v>7075</v>
      </c>
      <c r="CD106" s="362">
        <v>10514</v>
      </c>
      <c r="CE106" s="362">
        <v>24183</v>
      </c>
      <c r="CF106" s="362">
        <v>0</v>
      </c>
      <c r="CG106" s="362">
        <v>0</v>
      </c>
      <c r="CH106" s="362">
        <v>0</v>
      </c>
      <c r="CI106" s="362">
        <v>537667</v>
      </c>
      <c r="CJ106" s="362">
        <v>114648</v>
      </c>
      <c r="CK106" s="362">
        <v>53914</v>
      </c>
      <c r="CL106" s="362">
        <v>333377</v>
      </c>
      <c r="CM106" s="362">
        <v>14633</v>
      </c>
      <c r="CN106" s="362">
        <v>0</v>
      </c>
      <c r="CO106" s="362">
        <v>200143</v>
      </c>
      <c r="CP106" s="362">
        <v>383913</v>
      </c>
      <c r="CQ106" s="362">
        <v>81519</v>
      </c>
      <c r="CR106" s="362">
        <v>122044</v>
      </c>
      <c r="CS106" s="362">
        <v>53827</v>
      </c>
      <c r="CT106" s="362">
        <v>113901</v>
      </c>
      <c r="CU106" s="362">
        <v>99986</v>
      </c>
      <c r="CV106" s="362">
        <v>56325</v>
      </c>
      <c r="CW106" s="362">
        <v>18152</v>
      </c>
      <c r="CX106" s="362">
        <v>0</v>
      </c>
      <c r="CY106" s="362">
        <v>0</v>
      </c>
      <c r="CZ106" s="362">
        <v>0</v>
      </c>
      <c r="DA106" s="362">
        <v>7074</v>
      </c>
      <c r="DB106" s="362">
        <v>5121</v>
      </c>
      <c r="DC106" s="362">
        <v>0</v>
      </c>
      <c r="DD106" s="362">
        <v>1517798</v>
      </c>
      <c r="DE106" s="362">
        <v>721608</v>
      </c>
      <c r="DF106" s="362">
        <v>896901</v>
      </c>
      <c r="DG106" s="362">
        <v>831753</v>
      </c>
      <c r="DH106" s="362">
        <v>32788</v>
      </c>
      <c r="DI106" s="362">
        <v>29988</v>
      </c>
      <c r="DJ106" s="362">
        <v>8512</v>
      </c>
      <c r="DK106" s="362">
        <v>1793143</v>
      </c>
      <c r="DL106" s="362">
        <v>1238538</v>
      </c>
      <c r="DM106" s="362">
        <v>864052</v>
      </c>
      <c r="DN106" s="362">
        <v>71835</v>
      </c>
      <c r="DO106" s="362">
        <v>104985</v>
      </c>
      <c r="DP106" s="362">
        <v>83484</v>
      </c>
      <c r="DQ106" s="362">
        <v>668676</v>
      </c>
      <c r="DR106" s="362">
        <v>0</v>
      </c>
      <c r="DS106" s="362">
        <v>36956</v>
      </c>
      <c r="DT106" s="362">
        <v>89747</v>
      </c>
      <c r="DU106" s="362">
        <v>48322</v>
      </c>
      <c r="DV106" s="362">
        <v>627759</v>
      </c>
      <c r="DW106" s="362">
        <v>119405</v>
      </c>
      <c r="DX106" s="362">
        <v>165439</v>
      </c>
      <c r="DY106" s="362">
        <v>47055</v>
      </c>
      <c r="DZ106" s="362">
        <v>504425</v>
      </c>
      <c r="EA106" s="362">
        <v>0</v>
      </c>
      <c r="EB106" s="362">
        <v>4422</v>
      </c>
      <c r="EC106" s="362">
        <v>113194</v>
      </c>
      <c r="ED106" s="362">
        <v>39124</v>
      </c>
      <c r="EE106" s="362">
        <v>1176752</v>
      </c>
      <c r="EF106" s="362">
        <v>164277</v>
      </c>
      <c r="EG106" s="362">
        <v>227915</v>
      </c>
      <c r="EH106" s="362">
        <v>125014</v>
      </c>
      <c r="EI106" s="362">
        <v>943589</v>
      </c>
      <c r="EJ106" s="362">
        <v>0</v>
      </c>
      <c r="EK106" s="362">
        <v>34089</v>
      </c>
      <c r="EL106" s="362">
        <v>190519</v>
      </c>
      <c r="EM106" s="362">
        <v>82848</v>
      </c>
      <c r="EN106" s="362">
        <v>137160</v>
      </c>
      <c r="EO106" s="362">
        <v>12843</v>
      </c>
      <c r="EP106" s="362">
        <v>16834</v>
      </c>
      <c r="EQ106" s="362">
        <v>0</v>
      </c>
      <c r="ER106" s="362">
        <v>109794</v>
      </c>
      <c r="ES106" s="362">
        <v>0</v>
      </c>
      <c r="ET106" s="362">
        <v>0</v>
      </c>
      <c r="EU106" s="362">
        <v>2693</v>
      </c>
      <c r="EV106" s="362">
        <v>3609</v>
      </c>
      <c r="EW106" s="362">
        <v>429134</v>
      </c>
      <c r="EX106" s="362">
        <v>110017</v>
      </c>
      <c r="EY106" s="362">
        <v>95720</v>
      </c>
      <c r="EZ106" s="362">
        <v>55177</v>
      </c>
      <c r="FA106" s="362">
        <v>269537</v>
      </c>
      <c r="FB106" s="362">
        <v>1273</v>
      </c>
      <c r="FC106" s="362">
        <v>7038</v>
      </c>
      <c r="FD106" s="362">
        <v>23997</v>
      </c>
      <c r="FE106" s="362">
        <v>38220</v>
      </c>
      <c r="FF106" s="362">
        <v>189973</v>
      </c>
      <c r="FG106" s="362">
        <v>37392</v>
      </c>
      <c r="FH106" s="362">
        <v>37157</v>
      </c>
      <c r="FI106" s="362">
        <v>4850</v>
      </c>
      <c r="FJ106" s="362">
        <v>123360</v>
      </c>
      <c r="FK106" s="362">
        <v>0</v>
      </c>
      <c r="FL106" s="362">
        <v>0</v>
      </c>
      <c r="FM106" s="362">
        <v>0</v>
      </c>
      <c r="FN106" s="362">
        <v>0</v>
      </c>
      <c r="FO106" s="362">
        <v>247170</v>
      </c>
      <c r="FP106" s="362">
        <v>170524</v>
      </c>
      <c r="FQ106" s="362">
        <v>45785</v>
      </c>
      <c r="FR106" s="362">
        <v>0</v>
      </c>
      <c r="FS106" s="362">
        <v>87523</v>
      </c>
      <c r="FT106" s="362">
        <v>0</v>
      </c>
      <c r="FU106" s="362">
        <v>0</v>
      </c>
      <c r="FV106" s="362">
        <v>0</v>
      </c>
      <c r="FW106" s="362">
        <v>0</v>
      </c>
      <c r="FX106" s="362">
        <v>317675</v>
      </c>
      <c r="FY106" s="362">
        <v>60824</v>
      </c>
      <c r="FZ106" s="362">
        <v>34839</v>
      </c>
      <c r="GA106" s="362">
        <v>77683</v>
      </c>
      <c r="GB106" s="362">
        <v>210624</v>
      </c>
      <c r="GC106" s="362">
        <v>0</v>
      </c>
      <c r="GD106" s="362">
        <v>0</v>
      </c>
      <c r="GE106" s="362">
        <v>32636</v>
      </c>
      <c r="GF106" s="362">
        <v>0</v>
      </c>
      <c r="GG106" s="362">
        <v>46953</v>
      </c>
      <c r="GH106" s="362">
        <v>0</v>
      </c>
      <c r="GI106" s="362">
        <v>0</v>
      </c>
      <c r="GJ106" s="362">
        <v>0</v>
      </c>
      <c r="GK106" s="362">
        <v>19914</v>
      </c>
      <c r="GL106" s="362">
        <v>31469</v>
      </c>
      <c r="GM106" s="362">
        <v>0</v>
      </c>
      <c r="GN106" s="362">
        <v>0</v>
      </c>
      <c r="GO106" s="362">
        <v>0</v>
      </c>
      <c r="GP106" s="362">
        <v>58511</v>
      </c>
      <c r="GQ106" s="362">
        <v>9841</v>
      </c>
      <c r="GR106" s="362">
        <v>41748</v>
      </c>
      <c r="GS106" s="362">
        <v>4422</v>
      </c>
      <c r="GT106" s="362">
        <v>0</v>
      </c>
      <c r="GU106" s="362">
        <v>0</v>
      </c>
      <c r="GV106" s="362">
        <v>0</v>
      </c>
      <c r="GW106" s="362">
        <v>0</v>
      </c>
      <c r="GX106" s="362">
        <v>0</v>
      </c>
      <c r="GY106" s="362">
        <v>281357</v>
      </c>
      <c r="GZ106" s="362">
        <v>62632</v>
      </c>
      <c r="HA106" s="362">
        <v>73243</v>
      </c>
      <c r="HB106" s="362">
        <v>13132</v>
      </c>
      <c r="HC106" s="362">
        <v>166966</v>
      </c>
      <c r="HD106" s="362">
        <v>0</v>
      </c>
      <c r="HE106" s="362">
        <v>0</v>
      </c>
      <c r="HF106" s="362">
        <v>61466</v>
      </c>
      <c r="HG106" s="362">
        <v>3825</v>
      </c>
      <c r="HH106" s="362">
        <v>727443</v>
      </c>
    </row>
    <row r="107" spans="1:216" ht="15" x14ac:dyDescent="0.25">
      <c r="A107" s="356" t="s">
        <v>443</v>
      </c>
      <c r="B107" s="362">
        <v>3736513</v>
      </c>
      <c r="C107" s="362">
        <v>882357</v>
      </c>
      <c r="D107" s="362">
        <v>703615</v>
      </c>
      <c r="E107" s="362">
        <v>504838</v>
      </c>
      <c r="F107" s="362">
        <v>382632</v>
      </c>
      <c r="G107" s="362">
        <v>230841</v>
      </c>
      <c r="H107" s="362">
        <v>313375</v>
      </c>
      <c r="I107" s="362">
        <v>203256</v>
      </c>
      <c r="J107" s="362">
        <v>213825</v>
      </c>
      <c r="K107" s="362">
        <v>141678</v>
      </c>
      <c r="L107" s="362">
        <v>102196</v>
      </c>
      <c r="M107" s="362">
        <v>40337</v>
      </c>
      <c r="N107" s="362">
        <v>0</v>
      </c>
      <c r="O107" s="362">
        <v>0</v>
      </c>
      <c r="P107" s="362">
        <v>0</v>
      </c>
      <c r="Q107" s="362">
        <v>36224</v>
      </c>
      <c r="R107" s="362">
        <v>18028</v>
      </c>
      <c r="S107" s="362">
        <v>9223</v>
      </c>
      <c r="T107" s="362">
        <v>373452</v>
      </c>
      <c r="U107" s="362">
        <v>272900</v>
      </c>
      <c r="V107" s="362">
        <v>177770</v>
      </c>
      <c r="W107" s="362">
        <v>15522</v>
      </c>
      <c r="X107" s="362">
        <v>11499</v>
      </c>
      <c r="Y107" s="362">
        <v>6343</v>
      </c>
      <c r="Z107" s="362">
        <v>2166707</v>
      </c>
      <c r="AA107" s="362">
        <v>2016496</v>
      </c>
      <c r="AB107" s="362">
        <v>92933</v>
      </c>
      <c r="AC107" s="362">
        <v>1103638</v>
      </c>
      <c r="AD107" s="362">
        <v>460600</v>
      </c>
      <c r="AE107" s="362">
        <v>0</v>
      </c>
      <c r="AF107" s="362">
        <v>475050</v>
      </c>
      <c r="AG107" s="362">
        <v>231815</v>
      </c>
      <c r="AH107" s="362">
        <v>720571</v>
      </c>
      <c r="AI107" s="362">
        <v>258889</v>
      </c>
      <c r="AJ107" s="362">
        <v>854236</v>
      </c>
      <c r="AK107" s="362">
        <v>228178</v>
      </c>
      <c r="AL107" s="362">
        <v>11670</v>
      </c>
      <c r="AM107" s="362">
        <v>493062</v>
      </c>
      <c r="AN107" s="362">
        <v>6815</v>
      </c>
      <c r="AO107" s="362">
        <v>182011</v>
      </c>
      <c r="AP107" s="362">
        <v>213544</v>
      </c>
      <c r="AQ107" s="362">
        <v>0</v>
      </c>
      <c r="AR107" s="362">
        <v>112915</v>
      </c>
      <c r="AS107" s="362">
        <v>4302</v>
      </c>
      <c r="AT107" s="362">
        <v>27997</v>
      </c>
      <c r="AU107" s="362">
        <v>0</v>
      </c>
      <c r="AV107" s="362">
        <v>65394</v>
      </c>
      <c r="AW107" s="362">
        <v>0</v>
      </c>
      <c r="AX107" s="362">
        <v>0</v>
      </c>
      <c r="AY107" s="362">
        <v>1258286</v>
      </c>
      <c r="AZ107" s="362">
        <v>203270</v>
      </c>
      <c r="BA107" s="362">
        <v>49400</v>
      </c>
      <c r="BB107" s="362">
        <v>0</v>
      </c>
      <c r="BC107" s="362">
        <v>195988</v>
      </c>
      <c r="BD107" s="362">
        <v>0</v>
      </c>
      <c r="BE107" s="362">
        <v>0</v>
      </c>
      <c r="BF107" s="362">
        <v>0</v>
      </c>
      <c r="BG107" s="362">
        <v>82486</v>
      </c>
      <c r="BH107" s="362">
        <v>9782</v>
      </c>
      <c r="BI107" s="362">
        <v>0</v>
      </c>
      <c r="BJ107" s="362">
        <v>74353</v>
      </c>
      <c r="BK107" s="362">
        <v>0</v>
      </c>
      <c r="BL107" s="362">
        <v>0</v>
      </c>
      <c r="BM107" s="362">
        <v>0</v>
      </c>
      <c r="BN107" s="362">
        <v>400325</v>
      </c>
      <c r="BO107" s="362">
        <v>6589</v>
      </c>
      <c r="BP107" s="362">
        <v>15392</v>
      </c>
      <c r="BQ107" s="362">
        <v>393736</v>
      </c>
      <c r="BR107" s="362">
        <v>0</v>
      </c>
      <c r="BS107" s="362">
        <v>0</v>
      </c>
      <c r="BT107" s="362">
        <v>0</v>
      </c>
      <c r="BU107" s="362">
        <v>200144</v>
      </c>
      <c r="BV107" s="362">
        <v>8717</v>
      </c>
      <c r="BW107" s="362">
        <v>7755</v>
      </c>
      <c r="BX107" s="362">
        <v>193493</v>
      </c>
      <c r="BY107" s="362">
        <v>6589</v>
      </c>
      <c r="BZ107" s="362">
        <v>0</v>
      </c>
      <c r="CA107" s="362">
        <v>0</v>
      </c>
      <c r="CB107" s="362">
        <v>11393</v>
      </c>
      <c r="CC107" s="362">
        <v>0</v>
      </c>
      <c r="CD107" s="362">
        <v>0</v>
      </c>
      <c r="CE107" s="362">
        <v>11393</v>
      </c>
      <c r="CF107" s="362">
        <v>0</v>
      </c>
      <c r="CG107" s="362">
        <v>0</v>
      </c>
      <c r="CH107" s="362">
        <v>0</v>
      </c>
      <c r="CI107" s="362">
        <v>860512</v>
      </c>
      <c r="CJ107" s="362">
        <v>321127</v>
      </c>
      <c r="CK107" s="362">
        <v>53498</v>
      </c>
      <c r="CL107" s="362">
        <v>621819</v>
      </c>
      <c r="CM107" s="362">
        <v>25875</v>
      </c>
      <c r="CN107" s="362">
        <v>0</v>
      </c>
      <c r="CO107" s="362">
        <v>118104</v>
      </c>
      <c r="CP107" s="362">
        <v>392751</v>
      </c>
      <c r="CQ107" s="362">
        <v>38924</v>
      </c>
      <c r="CR107" s="362">
        <v>108333</v>
      </c>
      <c r="CS107" s="362">
        <v>22726</v>
      </c>
      <c r="CT107" s="362">
        <v>129473</v>
      </c>
      <c r="CU107" s="362">
        <v>75387</v>
      </c>
      <c r="CV107" s="362">
        <v>109521</v>
      </c>
      <c r="CW107" s="362">
        <v>46237</v>
      </c>
      <c r="CX107" s="362">
        <v>0</v>
      </c>
      <c r="CY107" s="362">
        <v>0</v>
      </c>
      <c r="CZ107" s="362">
        <v>0</v>
      </c>
      <c r="DA107" s="362">
        <v>15424</v>
      </c>
      <c r="DB107" s="362">
        <v>14873</v>
      </c>
      <c r="DC107" s="362">
        <v>12147</v>
      </c>
      <c r="DD107" s="362">
        <v>2037369</v>
      </c>
      <c r="DE107" s="362">
        <v>887550</v>
      </c>
      <c r="DF107" s="362">
        <v>1033969</v>
      </c>
      <c r="DG107" s="362">
        <v>1218878</v>
      </c>
      <c r="DH107" s="362">
        <v>72674</v>
      </c>
      <c r="DI107" s="362">
        <v>30442</v>
      </c>
      <c r="DJ107" s="362">
        <v>13059</v>
      </c>
      <c r="DK107" s="362">
        <v>2310908</v>
      </c>
      <c r="DL107" s="362">
        <v>1505926</v>
      </c>
      <c r="DM107" s="362">
        <v>1126505</v>
      </c>
      <c r="DN107" s="362">
        <v>272992</v>
      </c>
      <c r="DO107" s="362">
        <v>319436</v>
      </c>
      <c r="DP107" s="362">
        <v>186578</v>
      </c>
      <c r="DQ107" s="362">
        <v>765443</v>
      </c>
      <c r="DR107" s="362">
        <v>0</v>
      </c>
      <c r="DS107" s="362">
        <v>37474</v>
      </c>
      <c r="DT107" s="362">
        <v>171882</v>
      </c>
      <c r="DU107" s="362">
        <v>113209</v>
      </c>
      <c r="DV107" s="362">
        <v>658759</v>
      </c>
      <c r="DW107" s="362">
        <v>144468</v>
      </c>
      <c r="DX107" s="362">
        <v>191749</v>
      </c>
      <c r="DY107" s="362">
        <v>84401</v>
      </c>
      <c r="DZ107" s="362">
        <v>416028</v>
      </c>
      <c r="EA107" s="362">
        <v>0</v>
      </c>
      <c r="EB107" s="362">
        <v>12242</v>
      </c>
      <c r="EC107" s="362">
        <v>63906</v>
      </c>
      <c r="ED107" s="362">
        <v>34939</v>
      </c>
      <c r="EE107" s="362">
        <v>1410769</v>
      </c>
      <c r="EF107" s="362">
        <v>400620</v>
      </c>
      <c r="EG107" s="362">
        <v>456294</v>
      </c>
      <c r="EH107" s="362">
        <v>211260</v>
      </c>
      <c r="EI107" s="362">
        <v>977258</v>
      </c>
      <c r="EJ107" s="362">
        <v>0</v>
      </c>
      <c r="EK107" s="362">
        <v>37377</v>
      </c>
      <c r="EL107" s="362">
        <v>225280</v>
      </c>
      <c r="EM107" s="362">
        <v>119283</v>
      </c>
      <c r="EN107" s="362">
        <v>230408</v>
      </c>
      <c r="EO107" s="362">
        <v>27776</v>
      </c>
      <c r="EP107" s="362">
        <v>34214</v>
      </c>
      <c r="EQ107" s="362">
        <v>69676</v>
      </c>
      <c r="ER107" s="362">
        <v>100468</v>
      </c>
      <c r="ES107" s="362">
        <v>0</v>
      </c>
      <c r="ET107" s="362">
        <v>6905</v>
      </c>
      <c r="EU107" s="362">
        <v>7442</v>
      </c>
      <c r="EV107" s="362">
        <v>17517</v>
      </c>
      <c r="EW107" s="362">
        <v>725904</v>
      </c>
      <c r="EX107" s="362">
        <v>121628</v>
      </c>
      <c r="EY107" s="362">
        <v>142862</v>
      </c>
      <c r="EZ107" s="362">
        <v>135081</v>
      </c>
      <c r="FA107" s="362">
        <v>419967</v>
      </c>
      <c r="FB107" s="362">
        <v>6912</v>
      </c>
      <c r="FC107" s="362">
        <v>18492</v>
      </c>
      <c r="FD107" s="362">
        <v>80880</v>
      </c>
      <c r="FE107" s="362">
        <v>29473</v>
      </c>
      <c r="FF107" s="362">
        <v>193229</v>
      </c>
      <c r="FG107" s="362">
        <v>56286</v>
      </c>
      <c r="FH107" s="362">
        <v>11682</v>
      </c>
      <c r="FI107" s="362">
        <v>68321</v>
      </c>
      <c r="FJ107" s="362">
        <v>35844</v>
      </c>
      <c r="FK107" s="362">
        <v>11157</v>
      </c>
      <c r="FL107" s="362">
        <v>0</v>
      </c>
      <c r="FM107" s="362">
        <v>12530</v>
      </c>
      <c r="FN107" s="362">
        <v>0</v>
      </c>
      <c r="FO107" s="362">
        <v>286846</v>
      </c>
      <c r="FP107" s="362">
        <v>232282</v>
      </c>
      <c r="FQ107" s="362">
        <v>0</v>
      </c>
      <c r="FR107" s="362">
        <v>0</v>
      </c>
      <c r="FS107" s="362">
        <v>78497</v>
      </c>
      <c r="FT107" s="362">
        <v>0</v>
      </c>
      <c r="FU107" s="362">
        <v>6851</v>
      </c>
      <c r="FV107" s="362">
        <v>0</v>
      </c>
      <c r="FW107" s="362">
        <v>0</v>
      </c>
      <c r="FX107" s="362">
        <v>575834</v>
      </c>
      <c r="FY107" s="362">
        <v>236399</v>
      </c>
      <c r="FZ107" s="362">
        <v>90427</v>
      </c>
      <c r="GA107" s="362">
        <v>55249</v>
      </c>
      <c r="GB107" s="362">
        <v>349812</v>
      </c>
      <c r="GC107" s="362">
        <v>0</v>
      </c>
      <c r="GD107" s="362">
        <v>0</v>
      </c>
      <c r="GE107" s="362">
        <v>48760</v>
      </c>
      <c r="GF107" s="362">
        <v>0</v>
      </c>
      <c r="GG107" s="362">
        <v>87760</v>
      </c>
      <c r="GH107" s="362">
        <v>0</v>
      </c>
      <c r="GI107" s="362">
        <v>0</v>
      </c>
      <c r="GJ107" s="362">
        <v>11459</v>
      </c>
      <c r="GK107" s="362">
        <v>45018</v>
      </c>
      <c r="GL107" s="362">
        <v>67154</v>
      </c>
      <c r="GM107" s="362">
        <v>0</v>
      </c>
      <c r="GN107" s="362">
        <v>0</v>
      </c>
      <c r="GO107" s="362">
        <v>0</v>
      </c>
      <c r="GP107" s="362">
        <v>141039</v>
      </c>
      <c r="GQ107" s="362">
        <v>2530</v>
      </c>
      <c r="GR107" s="362">
        <v>130422</v>
      </c>
      <c r="GS107" s="362">
        <v>5417</v>
      </c>
      <c r="GT107" s="362">
        <v>0</v>
      </c>
      <c r="GU107" s="362">
        <v>0</v>
      </c>
      <c r="GV107" s="362">
        <v>0</v>
      </c>
      <c r="GW107" s="362">
        <v>0</v>
      </c>
      <c r="GX107" s="362">
        <v>0</v>
      </c>
      <c r="GY107" s="362">
        <v>261258</v>
      </c>
      <c r="GZ107" s="362">
        <v>139072</v>
      </c>
      <c r="HA107" s="362">
        <v>55474</v>
      </c>
      <c r="HB107" s="362">
        <v>0</v>
      </c>
      <c r="HC107" s="362">
        <v>155655</v>
      </c>
      <c r="HD107" s="362">
        <v>10060</v>
      </c>
      <c r="HE107" s="362">
        <v>11704</v>
      </c>
      <c r="HF107" s="362">
        <v>27713</v>
      </c>
      <c r="HG107" s="362">
        <v>0</v>
      </c>
      <c r="HH107" s="362">
        <v>1094639</v>
      </c>
    </row>
    <row r="108" spans="1:216" ht="15" x14ac:dyDescent="0.25">
      <c r="A108" s="356" t="s">
        <v>444</v>
      </c>
      <c r="B108" s="362">
        <v>4678095</v>
      </c>
      <c r="C108" s="362">
        <v>1116391</v>
      </c>
      <c r="D108" s="362">
        <v>741733</v>
      </c>
      <c r="E108" s="362">
        <v>559157</v>
      </c>
      <c r="F108" s="362">
        <v>421480</v>
      </c>
      <c r="G108" s="362">
        <v>274457</v>
      </c>
      <c r="H108" s="362">
        <v>342519</v>
      </c>
      <c r="I108" s="362">
        <v>212582</v>
      </c>
      <c r="J108" s="362">
        <v>170328</v>
      </c>
      <c r="K108" s="362">
        <v>56911</v>
      </c>
      <c r="L108" s="362">
        <v>48179</v>
      </c>
      <c r="M108" s="362">
        <v>12344</v>
      </c>
      <c r="N108" s="362">
        <v>27006</v>
      </c>
      <c r="O108" s="362">
        <v>19828</v>
      </c>
      <c r="P108" s="362">
        <v>8938</v>
      </c>
      <c r="Q108" s="362">
        <v>135361</v>
      </c>
      <c r="R108" s="362">
        <v>49808</v>
      </c>
      <c r="S108" s="362">
        <v>79342</v>
      </c>
      <c r="T108" s="362">
        <v>420715</v>
      </c>
      <c r="U108" s="362">
        <v>258517</v>
      </c>
      <c r="V108" s="362">
        <v>260590</v>
      </c>
      <c r="W108" s="362">
        <v>192687</v>
      </c>
      <c r="X108" s="362">
        <v>125833</v>
      </c>
      <c r="Y108" s="362">
        <v>74400</v>
      </c>
      <c r="Z108" s="362">
        <v>3007035</v>
      </c>
      <c r="AA108" s="362">
        <v>2843738</v>
      </c>
      <c r="AB108" s="362">
        <v>475825</v>
      </c>
      <c r="AC108" s="362">
        <v>1701508</v>
      </c>
      <c r="AD108" s="362">
        <v>822843</v>
      </c>
      <c r="AE108" s="362">
        <v>68591</v>
      </c>
      <c r="AF108" s="362">
        <v>734813</v>
      </c>
      <c r="AG108" s="362">
        <v>712619</v>
      </c>
      <c r="AH108" s="362">
        <v>924355</v>
      </c>
      <c r="AI108" s="362">
        <v>354822</v>
      </c>
      <c r="AJ108" s="362">
        <v>865101</v>
      </c>
      <c r="AK108" s="362">
        <v>181720</v>
      </c>
      <c r="AL108" s="362">
        <v>16077</v>
      </c>
      <c r="AM108" s="362">
        <v>703396</v>
      </c>
      <c r="AN108" s="362">
        <v>15799</v>
      </c>
      <c r="AO108" s="362">
        <v>441129</v>
      </c>
      <c r="AP108" s="362">
        <v>119905</v>
      </c>
      <c r="AQ108" s="362">
        <v>0</v>
      </c>
      <c r="AR108" s="362">
        <v>142013</v>
      </c>
      <c r="AS108" s="362">
        <v>64500</v>
      </c>
      <c r="AT108" s="362">
        <v>81195</v>
      </c>
      <c r="AU108" s="362">
        <v>16455</v>
      </c>
      <c r="AV108" s="362">
        <v>155194</v>
      </c>
      <c r="AW108" s="362">
        <v>5554</v>
      </c>
      <c r="AX108" s="362">
        <v>0</v>
      </c>
      <c r="AY108" s="362">
        <v>1424385</v>
      </c>
      <c r="AZ108" s="362">
        <v>183741</v>
      </c>
      <c r="BA108" s="362">
        <v>85689</v>
      </c>
      <c r="BB108" s="362">
        <v>6118</v>
      </c>
      <c r="BC108" s="362">
        <v>118536</v>
      </c>
      <c r="BD108" s="362">
        <v>0</v>
      </c>
      <c r="BE108" s="362">
        <v>0</v>
      </c>
      <c r="BF108" s="362">
        <v>0</v>
      </c>
      <c r="BG108" s="362">
        <v>112947</v>
      </c>
      <c r="BH108" s="362">
        <v>59856</v>
      </c>
      <c r="BI108" s="362">
        <v>0</v>
      </c>
      <c r="BJ108" s="362">
        <v>46161</v>
      </c>
      <c r="BK108" s="362">
        <v>8685</v>
      </c>
      <c r="BL108" s="362">
        <v>0</v>
      </c>
      <c r="BM108" s="362">
        <v>0</v>
      </c>
      <c r="BN108" s="362">
        <v>607223</v>
      </c>
      <c r="BO108" s="362">
        <v>24634</v>
      </c>
      <c r="BP108" s="362">
        <v>30784</v>
      </c>
      <c r="BQ108" s="362">
        <v>552224</v>
      </c>
      <c r="BR108" s="362">
        <v>44478</v>
      </c>
      <c r="BS108" s="362">
        <v>0</v>
      </c>
      <c r="BT108" s="362">
        <v>0</v>
      </c>
      <c r="BU108" s="362">
        <v>309057</v>
      </c>
      <c r="BV108" s="362">
        <v>43407</v>
      </c>
      <c r="BW108" s="362">
        <v>6469</v>
      </c>
      <c r="BX108" s="362">
        <v>280569</v>
      </c>
      <c r="BY108" s="362">
        <v>0</v>
      </c>
      <c r="BZ108" s="362">
        <v>0</v>
      </c>
      <c r="CA108" s="362">
        <v>0</v>
      </c>
      <c r="CB108" s="362">
        <v>72925</v>
      </c>
      <c r="CC108" s="362">
        <v>18945</v>
      </c>
      <c r="CD108" s="362">
        <v>4999</v>
      </c>
      <c r="CE108" s="362">
        <v>51847</v>
      </c>
      <c r="CF108" s="362">
        <v>0</v>
      </c>
      <c r="CG108" s="362">
        <v>0</v>
      </c>
      <c r="CH108" s="362">
        <v>0</v>
      </c>
      <c r="CI108" s="362">
        <v>707790</v>
      </c>
      <c r="CJ108" s="362">
        <v>246054</v>
      </c>
      <c r="CK108" s="362">
        <v>43053</v>
      </c>
      <c r="CL108" s="362">
        <v>389357</v>
      </c>
      <c r="CM108" s="362">
        <v>1833</v>
      </c>
      <c r="CN108" s="362">
        <v>0</v>
      </c>
      <c r="CO108" s="362">
        <v>150622</v>
      </c>
      <c r="CP108" s="362">
        <v>601729</v>
      </c>
      <c r="CQ108" s="362">
        <v>111838</v>
      </c>
      <c r="CR108" s="362">
        <v>260375</v>
      </c>
      <c r="CS108" s="362">
        <v>63242</v>
      </c>
      <c r="CT108" s="362">
        <v>186418</v>
      </c>
      <c r="CU108" s="362">
        <v>74647</v>
      </c>
      <c r="CV108" s="362">
        <v>82578</v>
      </c>
      <c r="CW108" s="362">
        <v>97981</v>
      </c>
      <c r="CX108" s="362">
        <v>0</v>
      </c>
      <c r="CY108" s="362">
        <v>0</v>
      </c>
      <c r="CZ108" s="362">
        <v>0</v>
      </c>
      <c r="DA108" s="362">
        <v>38925</v>
      </c>
      <c r="DB108" s="362">
        <v>48777</v>
      </c>
      <c r="DC108" s="362">
        <v>14877</v>
      </c>
      <c r="DD108" s="362">
        <v>2312325</v>
      </c>
      <c r="DE108" s="362">
        <v>813851</v>
      </c>
      <c r="DF108" s="362">
        <v>1009894</v>
      </c>
      <c r="DG108" s="362">
        <v>1511553</v>
      </c>
      <c r="DH108" s="362">
        <v>29644</v>
      </c>
      <c r="DI108" s="362">
        <v>32882</v>
      </c>
      <c r="DJ108" s="362">
        <v>0</v>
      </c>
      <c r="DK108" s="362">
        <v>2950194</v>
      </c>
      <c r="DL108" s="362">
        <v>2037635</v>
      </c>
      <c r="DM108" s="362">
        <v>1540384</v>
      </c>
      <c r="DN108" s="362">
        <v>359648</v>
      </c>
      <c r="DO108" s="362">
        <v>344363</v>
      </c>
      <c r="DP108" s="362">
        <v>257344</v>
      </c>
      <c r="DQ108" s="362">
        <v>1051994</v>
      </c>
      <c r="DR108" s="362">
        <v>0</v>
      </c>
      <c r="DS108" s="362">
        <v>89616</v>
      </c>
      <c r="DT108" s="362">
        <v>345087</v>
      </c>
      <c r="DU108" s="362">
        <v>107855</v>
      </c>
      <c r="DV108" s="362">
        <v>872360</v>
      </c>
      <c r="DW108" s="362">
        <v>203551</v>
      </c>
      <c r="DX108" s="362">
        <v>248119</v>
      </c>
      <c r="DY108" s="362">
        <v>132444</v>
      </c>
      <c r="DZ108" s="362">
        <v>532267</v>
      </c>
      <c r="EA108" s="362">
        <v>0</v>
      </c>
      <c r="EB108" s="362">
        <v>55642</v>
      </c>
      <c r="EC108" s="362">
        <v>181834</v>
      </c>
      <c r="ED108" s="362">
        <v>103937</v>
      </c>
      <c r="EE108" s="362">
        <v>1927363</v>
      </c>
      <c r="EF108" s="362">
        <v>500632</v>
      </c>
      <c r="EG108" s="362">
        <v>520027</v>
      </c>
      <c r="EH108" s="362">
        <v>322746</v>
      </c>
      <c r="EI108" s="362">
        <v>1338747</v>
      </c>
      <c r="EJ108" s="362">
        <v>0</v>
      </c>
      <c r="EK108" s="362">
        <v>141573</v>
      </c>
      <c r="EL108" s="362">
        <v>444022</v>
      </c>
      <c r="EM108" s="362">
        <v>177650</v>
      </c>
      <c r="EN108" s="362">
        <v>366948</v>
      </c>
      <c r="EO108" s="362">
        <v>40620</v>
      </c>
      <c r="EP108" s="362">
        <v>60412</v>
      </c>
      <c r="EQ108" s="362">
        <v>47983</v>
      </c>
      <c r="ER108" s="362">
        <v>204900</v>
      </c>
      <c r="ES108" s="362">
        <v>0</v>
      </c>
      <c r="ET108" s="362">
        <v>13598</v>
      </c>
      <c r="EU108" s="362">
        <v>26197</v>
      </c>
      <c r="EV108" s="362">
        <v>26955</v>
      </c>
      <c r="EW108" s="362">
        <v>1010861</v>
      </c>
      <c r="EX108" s="362">
        <v>192985</v>
      </c>
      <c r="EY108" s="362">
        <v>228887</v>
      </c>
      <c r="EZ108" s="362">
        <v>211152</v>
      </c>
      <c r="FA108" s="362">
        <v>536607</v>
      </c>
      <c r="FB108" s="362">
        <v>9181</v>
      </c>
      <c r="FC108" s="362">
        <v>39753</v>
      </c>
      <c r="FD108" s="362">
        <v>140084</v>
      </c>
      <c r="FE108" s="362">
        <v>69895</v>
      </c>
      <c r="FF108" s="362">
        <v>304442</v>
      </c>
      <c r="FG108" s="362">
        <v>78877</v>
      </c>
      <c r="FH108" s="362">
        <v>15374</v>
      </c>
      <c r="FI108" s="362">
        <v>52288</v>
      </c>
      <c r="FJ108" s="362">
        <v>59844</v>
      </c>
      <c r="FK108" s="362">
        <v>2742</v>
      </c>
      <c r="FL108" s="362">
        <v>0</v>
      </c>
      <c r="FM108" s="362">
        <v>26897</v>
      </c>
      <c r="FN108" s="362">
        <v>30144</v>
      </c>
      <c r="FO108" s="362">
        <v>365067</v>
      </c>
      <c r="FP108" s="362">
        <v>251281</v>
      </c>
      <c r="FQ108" s="362">
        <v>6768</v>
      </c>
      <c r="FR108" s="362">
        <v>9169</v>
      </c>
      <c r="FS108" s="362">
        <v>150848</v>
      </c>
      <c r="FT108" s="362">
        <v>0</v>
      </c>
      <c r="FU108" s="362">
        <v>0</v>
      </c>
      <c r="FV108" s="362">
        <v>0</v>
      </c>
      <c r="FW108" s="362">
        <v>0</v>
      </c>
      <c r="FX108" s="362">
        <v>723669</v>
      </c>
      <c r="FY108" s="362">
        <v>107158</v>
      </c>
      <c r="FZ108" s="362">
        <v>150288</v>
      </c>
      <c r="GA108" s="362">
        <v>145126</v>
      </c>
      <c r="GB108" s="362">
        <v>454734</v>
      </c>
      <c r="GC108" s="362">
        <v>0</v>
      </c>
      <c r="GD108" s="362">
        <v>7377</v>
      </c>
      <c r="GE108" s="362">
        <v>28071</v>
      </c>
      <c r="GF108" s="362">
        <v>3068</v>
      </c>
      <c r="GG108" s="362">
        <v>181583</v>
      </c>
      <c r="GH108" s="362">
        <v>27960</v>
      </c>
      <c r="GI108" s="362">
        <v>0</v>
      </c>
      <c r="GJ108" s="362">
        <v>11429</v>
      </c>
      <c r="GK108" s="362">
        <v>116336</v>
      </c>
      <c r="GL108" s="362">
        <v>92172</v>
      </c>
      <c r="GM108" s="362">
        <v>0</v>
      </c>
      <c r="GN108" s="362">
        <v>0</v>
      </c>
      <c r="GO108" s="362">
        <v>0</v>
      </c>
      <c r="GP108" s="362">
        <v>126874</v>
      </c>
      <c r="GQ108" s="362">
        <v>6294</v>
      </c>
      <c r="GR108" s="362">
        <v>109938</v>
      </c>
      <c r="GS108" s="362">
        <v>38938</v>
      </c>
      <c r="GT108" s="362">
        <v>0</v>
      </c>
      <c r="GU108" s="362">
        <v>0</v>
      </c>
      <c r="GV108" s="362">
        <v>0</v>
      </c>
      <c r="GW108" s="362">
        <v>0</v>
      </c>
      <c r="GX108" s="362">
        <v>0</v>
      </c>
      <c r="GY108" s="362">
        <v>313778</v>
      </c>
      <c r="GZ108" s="362">
        <v>104761</v>
      </c>
      <c r="HA108" s="362">
        <v>51810</v>
      </c>
      <c r="HB108" s="362">
        <v>20894</v>
      </c>
      <c r="HC108" s="362">
        <v>164007</v>
      </c>
      <c r="HD108" s="362">
        <v>12879</v>
      </c>
      <c r="HE108" s="362">
        <v>4841</v>
      </c>
      <c r="HF108" s="362">
        <v>37397</v>
      </c>
      <c r="HG108" s="362">
        <v>4510</v>
      </c>
      <c r="HH108" s="362">
        <v>1234531</v>
      </c>
    </row>
    <row r="109" spans="1:216" ht="15" x14ac:dyDescent="0.25">
      <c r="A109" s="356" t="s">
        <v>445</v>
      </c>
      <c r="B109" s="362">
        <v>6466531</v>
      </c>
      <c r="C109" s="362">
        <v>1365314</v>
      </c>
      <c r="D109" s="362">
        <v>937962</v>
      </c>
      <c r="E109" s="362">
        <v>596910</v>
      </c>
      <c r="F109" s="362">
        <v>328424</v>
      </c>
      <c r="G109" s="362">
        <v>379491</v>
      </c>
      <c r="H109" s="362">
        <v>396475</v>
      </c>
      <c r="I109" s="362">
        <v>179915</v>
      </c>
      <c r="J109" s="362">
        <v>286454</v>
      </c>
      <c r="K109" s="362">
        <v>94964</v>
      </c>
      <c r="L109" s="362">
        <v>43294</v>
      </c>
      <c r="M109" s="362">
        <v>49410</v>
      </c>
      <c r="N109" s="362">
        <v>109182</v>
      </c>
      <c r="O109" s="362">
        <v>50517</v>
      </c>
      <c r="P109" s="362">
        <v>69868</v>
      </c>
      <c r="Q109" s="362">
        <v>382975</v>
      </c>
      <c r="R109" s="362">
        <v>112826</v>
      </c>
      <c r="S109" s="362">
        <v>254361</v>
      </c>
      <c r="T109" s="362">
        <v>278164</v>
      </c>
      <c r="U109" s="362">
        <v>202059</v>
      </c>
      <c r="V109" s="362">
        <v>93295</v>
      </c>
      <c r="W109" s="362">
        <v>161564</v>
      </c>
      <c r="X109" s="362">
        <v>127337</v>
      </c>
      <c r="Y109" s="362">
        <v>44823</v>
      </c>
      <c r="Z109" s="362">
        <v>4176858</v>
      </c>
      <c r="AA109" s="362">
        <v>3809859</v>
      </c>
      <c r="AB109" s="362">
        <v>542785</v>
      </c>
      <c r="AC109" s="362">
        <v>1744794</v>
      </c>
      <c r="AD109" s="362">
        <v>1190606</v>
      </c>
      <c r="AE109" s="362">
        <v>68293</v>
      </c>
      <c r="AF109" s="362">
        <v>786733</v>
      </c>
      <c r="AG109" s="362">
        <v>670255</v>
      </c>
      <c r="AH109" s="362">
        <v>1123378</v>
      </c>
      <c r="AI109" s="362">
        <v>365035</v>
      </c>
      <c r="AJ109" s="362">
        <v>1664822</v>
      </c>
      <c r="AK109" s="362">
        <v>713124</v>
      </c>
      <c r="AL109" s="362">
        <v>62706</v>
      </c>
      <c r="AM109" s="362">
        <v>1310963</v>
      </c>
      <c r="AN109" s="362">
        <v>63159</v>
      </c>
      <c r="AO109" s="362">
        <v>633437</v>
      </c>
      <c r="AP109" s="362">
        <v>607043</v>
      </c>
      <c r="AQ109" s="362">
        <v>12633</v>
      </c>
      <c r="AR109" s="362">
        <v>204167</v>
      </c>
      <c r="AS109" s="362">
        <v>198309</v>
      </c>
      <c r="AT109" s="362">
        <v>287845</v>
      </c>
      <c r="AU109" s="362">
        <v>56007</v>
      </c>
      <c r="AV109" s="362">
        <v>315121</v>
      </c>
      <c r="AW109" s="362">
        <v>92365</v>
      </c>
      <c r="AX109" s="362">
        <v>27878</v>
      </c>
      <c r="AY109" s="362">
        <v>2245680</v>
      </c>
      <c r="AZ109" s="362">
        <v>594159</v>
      </c>
      <c r="BA109" s="362">
        <v>33920</v>
      </c>
      <c r="BB109" s="362">
        <v>16702</v>
      </c>
      <c r="BC109" s="362">
        <v>545413</v>
      </c>
      <c r="BD109" s="362">
        <v>0</v>
      </c>
      <c r="BE109" s="362">
        <v>0</v>
      </c>
      <c r="BF109" s="362">
        <v>0</v>
      </c>
      <c r="BG109" s="362">
        <v>66077</v>
      </c>
      <c r="BH109" s="362">
        <v>6613</v>
      </c>
      <c r="BI109" s="362">
        <v>0</v>
      </c>
      <c r="BJ109" s="362">
        <v>58737</v>
      </c>
      <c r="BK109" s="362">
        <v>0</v>
      </c>
      <c r="BL109" s="362">
        <v>0</v>
      </c>
      <c r="BM109" s="362">
        <v>0</v>
      </c>
      <c r="BN109" s="362">
        <v>952972</v>
      </c>
      <c r="BO109" s="362">
        <v>34532</v>
      </c>
      <c r="BP109" s="362">
        <v>22780</v>
      </c>
      <c r="BQ109" s="362">
        <v>918586</v>
      </c>
      <c r="BR109" s="362">
        <v>8828</v>
      </c>
      <c r="BS109" s="362">
        <v>0</v>
      </c>
      <c r="BT109" s="362">
        <v>0</v>
      </c>
      <c r="BU109" s="362">
        <v>676804</v>
      </c>
      <c r="BV109" s="362">
        <v>14546</v>
      </c>
      <c r="BW109" s="362">
        <v>14447</v>
      </c>
      <c r="BX109" s="362">
        <v>657664</v>
      </c>
      <c r="BY109" s="362">
        <v>19634</v>
      </c>
      <c r="BZ109" s="362">
        <v>0</v>
      </c>
      <c r="CA109" s="362">
        <v>0</v>
      </c>
      <c r="CB109" s="362">
        <v>242378</v>
      </c>
      <c r="CC109" s="362">
        <v>184813</v>
      </c>
      <c r="CD109" s="362">
        <v>16983</v>
      </c>
      <c r="CE109" s="362">
        <v>82605</v>
      </c>
      <c r="CF109" s="362">
        <v>0</v>
      </c>
      <c r="CG109" s="362">
        <v>0</v>
      </c>
      <c r="CH109" s="362">
        <v>0</v>
      </c>
      <c r="CI109" s="362">
        <v>784984</v>
      </c>
      <c r="CJ109" s="362">
        <v>196662</v>
      </c>
      <c r="CK109" s="362">
        <v>52589</v>
      </c>
      <c r="CL109" s="362">
        <v>563686</v>
      </c>
      <c r="CM109" s="362">
        <v>0</v>
      </c>
      <c r="CN109" s="362">
        <v>0</v>
      </c>
      <c r="CO109" s="362">
        <v>137576</v>
      </c>
      <c r="CP109" s="362">
        <v>869016</v>
      </c>
      <c r="CQ109" s="362">
        <v>116906</v>
      </c>
      <c r="CR109" s="362">
        <v>350390</v>
      </c>
      <c r="CS109" s="362">
        <v>57791</v>
      </c>
      <c r="CT109" s="362">
        <v>250975</v>
      </c>
      <c r="CU109" s="362">
        <v>159614</v>
      </c>
      <c r="CV109" s="362">
        <v>169513</v>
      </c>
      <c r="CW109" s="362">
        <v>157440</v>
      </c>
      <c r="CX109" s="362">
        <v>0</v>
      </c>
      <c r="CY109" s="362">
        <v>0</v>
      </c>
      <c r="CZ109" s="362">
        <v>0</v>
      </c>
      <c r="DA109" s="362">
        <v>62204</v>
      </c>
      <c r="DB109" s="362">
        <v>95868</v>
      </c>
      <c r="DC109" s="362">
        <v>24454</v>
      </c>
      <c r="DD109" s="362">
        <v>2470950</v>
      </c>
      <c r="DE109" s="362">
        <v>837929</v>
      </c>
      <c r="DF109" s="362">
        <v>1154851</v>
      </c>
      <c r="DG109" s="362">
        <v>1354568</v>
      </c>
      <c r="DH109" s="362">
        <v>72219</v>
      </c>
      <c r="DI109" s="362">
        <v>30343</v>
      </c>
      <c r="DJ109" s="362">
        <v>0</v>
      </c>
      <c r="DK109" s="362">
        <v>4202944</v>
      </c>
      <c r="DL109" s="362">
        <v>3061704</v>
      </c>
      <c r="DM109" s="362">
        <v>2141718</v>
      </c>
      <c r="DN109" s="362">
        <v>673770</v>
      </c>
      <c r="DO109" s="362">
        <v>364058</v>
      </c>
      <c r="DP109" s="362">
        <v>345426</v>
      </c>
      <c r="DQ109" s="362">
        <v>1281987</v>
      </c>
      <c r="DR109" s="362">
        <v>0</v>
      </c>
      <c r="DS109" s="362">
        <v>88353</v>
      </c>
      <c r="DT109" s="362">
        <v>355532</v>
      </c>
      <c r="DU109" s="362">
        <v>159495</v>
      </c>
      <c r="DV109" s="362">
        <v>1579967</v>
      </c>
      <c r="DW109" s="362">
        <v>624126</v>
      </c>
      <c r="DX109" s="362">
        <v>376968</v>
      </c>
      <c r="DY109" s="362">
        <v>248705</v>
      </c>
      <c r="DZ109" s="362">
        <v>895447</v>
      </c>
      <c r="EA109" s="362">
        <v>0</v>
      </c>
      <c r="EB109" s="362">
        <v>63930</v>
      </c>
      <c r="EC109" s="362">
        <v>234726</v>
      </c>
      <c r="ED109" s="362">
        <v>132544</v>
      </c>
      <c r="EE109" s="362">
        <v>2873311</v>
      </c>
      <c r="EF109" s="362">
        <v>1082004</v>
      </c>
      <c r="EG109" s="362">
        <v>660796</v>
      </c>
      <c r="EH109" s="362">
        <v>485093</v>
      </c>
      <c r="EI109" s="362">
        <v>1759728</v>
      </c>
      <c r="EJ109" s="362">
        <v>0</v>
      </c>
      <c r="EK109" s="362">
        <v>116344</v>
      </c>
      <c r="EL109" s="362">
        <v>544915</v>
      </c>
      <c r="EM109" s="362">
        <v>248513</v>
      </c>
      <c r="EN109" s="362">
        <v>552496</v>
      </c>
      <c r="EO109" s="362">
        <v>179572</v>
      </c>
      <c r="EP109" s="362">
        <v>82634</v>
      </c>
      <c r="EQ109" s="362">
        <v>112078</v>
      </c>
      <c r="ER109" s="362">
        <v>268544</v>
      </c>
      <c r="ES109" s="362">
        <v>0</v>
      </c>
      <c r="ET109" s="362">
        <v>16782</v>
      </c>
      <c r="EU109" s="362">
        <v>24133</v>
      </c>
      <c r="EV109" s="362">
        <v>27156</v>
      </c>
      <c r="EW109" s="362">
        <v>1351987</v>
      </c>
      <c r="EX109" s="362">
        <v>461368</v>
      </c>
      <c r="EY109" s="362">
        <v>213511</v>
      </c>
      <c r="EZ109" s="362">
        <v>289160</v>
      </c>
      <c r="FA109" s="362">
        <v>655418</v>
      </c>
      <c r="FB109" s="362">
        <v>3959</v>
      </c>
      <c r="FC109" s="362">
        <v>91534</v>
      </c>
      <c r="FD109" s="362">
        <v>156079</v>
      </c>
      <c r="FE109" s="362">
        <v>60972</v>
      </c>
      <c r="FF109" s="362">
        <v>273885</v>
      </c>
      <c r="FG109" s="362">
        <v>105077</v>
      </c>
      <c r="FH109" s="362">
        <v>19677</v>
      </c>
      <c r="FI109" s="362">
        <v>19399</v>
      </c>
      <c r="FJ109" s="362">
        <v>36404</v>
      </c>
      <c r="FK109" s="362">
        <v>8852</v>
      </c>
      <c r="FL109" s="362">
        <v>0</v>
      </c>
      <c r="FM109" s="362">
        <v>7256</v>
      </c>
      <c r="FN109" s="362">
        <v>3511</v>
      </c>
      <c r="FO109" s="362">
        <v>236044</v>
      </c>
      <c r="FP109" s="362">
        <v>176905</v>
      </c>
      <c r="FQ109" s="362">
        <v>5355</v>
      </c>
      <c r="FR109" s="362">
        <v>3489</v>
      </c>
      <c r="FS109" s="362">
        <v>88153</v>
      </c>
      <c r="FT109" s="362">
        <v>0</v>
      </c>
      <c r="FU109" s="362">
        <v>0</v>
      </c>
      <c r="FV109" s="362">
        <v>8397</v>
      </c>
      <c r="FW109" s="362">
        <v>0</v>
      </c>
      <c r="FX109" s="362">
        <v>988950</v>
      </c>
      <c r="FY109" s="362">
        <v>217200</v>
      </c>
      <c r="FZ109" s="362">
        <v>165249</v>
      </c>
      <c r="GA109" s="362">
        <v>101909</v>
      </c>
      <c r="GB109" s="362">
        <v>652382</v>
      </c>
      <c r="GC109" s="362">
        <v>0</v>
      </c>
      <c r="GD109" s="362">
        <v>17254</v>
      </c>
      <c r="GE109" s="362">
        <v>71770</v>
      </c>
      <c r="GF109" s="362">
        <v>21275</v>
      </c>
      <c r="GG109" s="362">
        <v>246890</v>
      </c>
      <c r="GH109" s="362">
        <v>22795</v>
      </c>
      <c r="GI109" s="362">
        <v>15540</v>
      </c>
      <c r="GJ109" s="362">
        <v>10181</v>
      </c>
      <c r="GK109" s="362">
        <v>133706</v>
      </c>
      <c r="GL109" s="362">
        <v>151986</v>
      </c>
      <c r="GM109" s="362">
        <v>0</v>
      </c>
      <c r="GN109" s="362">
        <v>0</v>
      </c>
      <c r="GO109" s="362">
        <v>0</v>
      </c>
      <c r="GP109" s="362">
        <v>109846</v>
      </c>
      <c r="GQ109" s="362">
        <v>12120</v>
      </c>
      <c r="GR109" s="362">
        <v>56999</v>
      </c>
      <c r="GS109" s="362">
        <v>46781</v>
      </c>
      <c r="GT109" s="362">
        <v>0</v>
      </c>
      <c r="GU109" s="362">
        <v>0</v>
      </c>
      <c r="GV109" s="362">
        <v>0</v>
      </c>
      <c r="GW109" s="362">
        <v>13336</v>
      </c>
      <c r="GX109" s="362">
        <v>0</v>
      </c>
      <c r="GY109" s="362">
        <v>509836</v>
      </c>
      <c r="GZ109" s="362">
        <v>256257</v>
      </c>
      <c r="HA109" s="362">
        <v>108826</v>
      </c>
      <c r="HB109" s="362">
        <v>19031</v>
      </c>
      <c r="HC109" s="362">
        <v>205608</v>
      </c>
      <c r="HD109" s="362">
        <v>10482</v>
      </c>
      <c r="HE109" s="362">
        <v>13252</v>
      </c>
      <c r="HF109" s="362">
        <v>45921</v>
      </c>
      <c r="HG109" s="362">
        <v>9768</v>
      </c>
      <c r="HH109" s="362">
        <v>1938346</v>
      </c>
    </row>
    <row r="110" spans="1:216" ht="15" x14ac:dyDescent="0.25">
      <c r="A110" s="356" t="s">
        <v>446</v>
      </c>
      <c r="B110" s="362">
        <v>4179778</v>
      </c>
      <c r="C110" s="362">
        <v>1097435</v>
      </c>
      <c r="D110" s="362">
        <v>845279</v>
      </c>
      <c r="E110" s="362">
        <v>627934</v>
      </c>
      <c r="F110" s="362">
        <v>474210</v>
      </c>
      <c r="G110" s="362">
        <v>293738</v>
      </c>
      <c r="H110" s="362">
        <v>307372</v>
      </c>
      <c r="I110" s="362">
        <v>175192</v>
      </c>
      <c r="J110" s="362">
        <v>204173</v>
      </c>
      <c r="K110" s="362">
        <v>149242</v>
      </c>
      <c r="L110" s="362">
        <v>123700</v>
      </c>
      <c r="M110" s="362">
        <v>37864</v>
      </c>
      <c r="N110" s="362">
        <v>17333</v>
      </c>
      <c r="O110" s="362">
        <v>8718</v>
      </c>
      <c r="P110" s="362">
        <v>7667</v>
      </c>
      <c r="Q110" s="362">
        <v>140182</v>
      </c>
      <c r="R110" s="362">
        <v>38395</v>
      </c>
      <c r="S110" s="362">
        <v>43273</v>
      </c>
      <c r="T110" s="362">
        <v>384628</v>
      </c>
      <c r="U110" s="362">
        <v>314810</v>
      </c>
      <c r="V110" s="362">
        <v>76314</v>
      </c>
      <c r="W110" s="362">
        <v>234427</v>
      </c>
      <c r="X110" s="362">
        <v>218408</v>
      </c>
      <c r="Y110" s="362">
        <v>22002</v>
      </c>
      <c r="Z110" s="362">
        <v>2704168</v>
      </c>
      <c r="AA110" s="362">
        <v>2411754</v>
      </c>
      <c r="AB110" s="362">
        <v>174239</v>
      </c>
      <c r="AC110" s="362">
        <v>1115930</v>
      </c>
      <c r="AD110" s="362">
        <v>648311</v>
      </c>
      <c r="AE110" s="362">
        <v>111601</v>
      </c>
      <c r="AF110" s="362">
        <v>584031</v>
      </c>
      <c r="AG110" s="362">
        <v>657204</v>
      </c>
      <c r="AH110" s="362">
        <v>1047729</v>
      </c>
      <c r="AI110" s="362">
        <v>400510</v>
      </c>
      <c r="AJ110" s="362">
        <v>992928</v>
      </c>
      <c r="AK110" s="362">
        <v>257075</v>
      </c>
      <c r="AL110" s="362">
        <v>50272</v>
      </c>
      <c r="AM110" s="362">
        <v>946070</v>
      </c>
      <c r="AN110" s="362">
        <v>3148</v>
      </c>
      <c r="AO110" s="362">
        <v>284983</v>
      </c>
      <c r="AP110" s="362">
        <v>415123</v>
      </c>
      <c r="AQ110" s="362">
        <v>6870</v>
      </c>
      <c r="AR110" s="362">
        <v>225657</v>
      </c>
      <c r="AS110" s="362">
        <v>91042</v>
      </c>
      <c r="AT110" s="362">
        <v>166943</v>
      </c>
      <c r="AU110" s="362">
        <v>56210</v>
      </c>
      <c r="AV110" s="362">
        <v>208147</v>
      </c>
      <c r="AW110" s="362">
        <v>11783</v>
      </c>
      <c r="AX110" s="362">
        <v>7563</v>
      </c>
      <c r="AY110" s="362">
        <v>1338037</v>
      </c>
      <c r="AZ110" s="362">
        <v>256037</v>
      </c>
      <c r="BA110" s="362">
        <v>13072</v>
      </c>
      <c r="BB110" s="362">
        <v>38101</v>
      </c>
      <c r="BC110" s="362">
        <v>192734</v>
      </c>
      <c r="BD110" s="362">
        <v>35363</v>
      </c>
      <c r="BE110" s="362">
        <v>0</v>
      </c>
      <c r="BF110" s="362">
        <v>0</v>
      </c>
      <c r="BG110" s="362">
        <v>12087</v>
      </c>
      <c r="BH110" s="362">
        <v>11942</v>
      </c>
      <c r="BI110" s="362">
        <v>9163</v>
      </c>
      <c r="BJ110" s="362">
        <v>3604</v>
      </c>
      <c r="BK110" s="362">
        <v>0</v>
      </c>
      <c r="BL110" s="362">
        <v>0</v>
      </c>
      <c r="BM110" s="362">
        <v>0</v>
      </c>
      <c r="BN110" s="362">
        <v>482519</v>
      </c>
      <c r="BO110" s="362">
        <v>0</v>
      </c>
      <c r="BP110" s="362">
        <v>27623</v>
      </c>
      <c r="BQ110" s="362">
        <v>458731</v>
      </c>
      <c r="BR110" s="362">
        <v>0</v>
      </c>
      <c r="BS110" s="362">
        <v>0</v>
      </c>
      <c r="BT110" s="362">
        <v>0</v>
      </c>
      <c r="BU110" s="362">
        <v>356218</v>
      </c>
      <c r="BV110" s="362">
        <v>16282</v>
      </c>
      <c r="BW110" s="362">
        <v>13737</v>
      </c>
      <c r="BX110" s="362">
        <v>332435</v>
      </c>
      <c r="BY110" s="362">
        <v>9478</v>
      </c>
      <c r="BZ110" s="362">
        <v>0</v>
      </c>
      <c r="CA110" s="362">
        <v>0</v>
      </c>
      <c r="CB110" s="362">
        <v>11628</v>
      </c>
      <c r="CC110" s="362">
        <v>0</v>
      </c>
      <c r="CD110" s="362">
        <v>13212</v>
      </c>
      <c r="CE110" s="362">
        <v>11942</v>
      </c>
      <c r="CF110" s="362">
        <v>0</v>
      </c>
      <c r="CG110" s="362">
        <v>0</v>
      </c>
      <c r="CH110" s="362">
        <v>0</v>
      </c>
      <c r="CI110" s="362">
        <v>769350</v>
      </c>
      <c r="CJ110" s="362">
        <v>159866</v>
      </c>
      <c r="CK110" s="362">
        <v>73684</v>
      </c>
      <c r="CL110" s="362">
        <v>397897</v>
      </c>
      <c r="CM110" s="362">
        <v>0</v>
      </c>
      <c r="CN110" s="362">
        <v>0</v>
      </c>
      <c r="CO110" s="362">
        <v>322186</v>
      </c>
      <c r="CP110" s="362">
        <v>444342</v>
      </c>
      <c r="CQ110" s="362">
        <v>74297</v>
      </c>
      <c r="CR110" s="362">
        <v>176841</v>
      </c>
      <c r="CS110" s="362">
        <v>62579</v>
      </c>
      <c r="CT110" s="362">
        <v>84303</v>
      </c>
      <c r="CU110" s="362">
        <v>66284</v>
      </c>
      <c r="CV110" s="362">
        <v>71927</v>
      </c>
      <c r="CW110" s="362">
        <v>62359</v>
      </c>
      <c r="CX110" s="362">
        <v>0</v>
      </c>
      <c r="CY110" s="362">
        <v>0</v>
      </c>
      <c r="CZ110" s="362">
        <v>0</v>
      </c>
      <c r="DA110" s="362">
        <v>9785</v>
      </c>
      <c r="DB110" s="362">
        <v>45099</v>
      </c>
      <c r="DC110" s="362">
        <v>4478</v>
      </c>
      <c r="DD110" s="362">
        <v>1714178</v>
      </c>
      <c r="DE110" s="362">
        <v>641450</v>
      </c>
      <c r="DF110" s="362">
        <v>1075636</v>
      </c>
      <c r="DG110" s="362">
        <v>732498</v>
      </c>
      <c r="DH110" s="362">
        <v>42355</v>
      </c>
      <c r="DI110" s="362">
        <v>0</v>
      </c>
      <c r="DJ110" s="362">
        <v>23067</v>
      </c>
      <c r="DK110" s="362">
        <v>2872107</v>
      </c>
      <c r="DL110" s="362">
        <v>2166629</v>
      </c>
      <c r="DM110" s="362">
        <v>1308218</v>
      </c>
      <c r="DN110" s="362">
        <v>413657</v>
      </c>
      <c r="DO110" s="362">
        <v>298142</v>
      </c>
      <c r="DP110" s="362">
        <v>304870</v>
      </c>
      <c r="DQ110" s="362">
        <v>728999</v>
      </c>
      <c r="DR110" s="362">
        <v>7357</v>
      </c>
      <c r="DS110" s="362">
        <v>70616</v>
      </c>
      <c r="DT110" s="362">
        <v>273819</v>
      </c>
      <c r="DU110" s="362">
        <v>112680</v>
      </c>
      <c r="DV110" s="362">
        <v>1254257</v>
      </c>
      <c r="DW110" s="362">
        <v>500495</v>
      </c>
      <c r="DX110" s="362">
        <v>271697</v>
      </c>
      <c r="DY110" s="362">
        <v>219522</v>
      </c>
      <c r="DZ110" s="362">
        <v>722813</v>
      </c>
      <c r="EA110" s="362">
        <v>0</v>
      </c>
      <c r="EB110" s="362">
        <v>49455</v>
      </c>
      <c r="EC110" s="362">
        <v>237700</v>
      </c>
      <c r="ED110" s="362">
        <v>95400</v>
      </c>
      <c r="EE110" s="362">
        <v>2041390</v>
      </c>
      <c r="EF110" s="362">
        <v>809426</v>
      </c>
      <c r="EG110" s="362">
        <v>520543</v>
      </c>
      <c r="EH110" s="362">
        <v>432862</v>
      </c>
      <c r="EI110" s="362">
        <v>1228985</v>
      </c>
      <c r="EJ110" s="362">
        <v>7357</v>
      </c>
      <c r="EK110" s="362">
        <v>116977</v>
      </c>
      <c r="EL110" s="362">
        <v>456050</v>
      </c>
      <c r="EM110" s="362">
        <v>196507</v>
      </c>
      <c r="EN110" s="362">
        <v>300625</v>
      </c>
      <c r="EO110" s="362">
        <v>23966</v>
      </c>
      <c r="EP110" s="362">
        <v>27789</v>
      </c>
      <c r="EQ110" s="362">
        <v>54951</v>
      </c>
      <c r="ER110" s="362">
        <v>164503</v>
      </c>
      <c r="ES110" s="362">
        <v>0</v>
      </c>
      <c r="ET110" s="362">
        <v>3475</v>
      </c>
      <c r="EU110" s="362">
        <v>11230</v>
      </c>
      <c r="EV110" s="362">
        <v>16320</v>
      </c>
      <c r="EW110" s="362">
        <v>637088</v>
      </c>
      <c r="EX110" s="362">
        <v>150172</v>
      </c>
      <c r="EY110" s="362">
        <v>82532</v>
      </c>
      <c r="EZ110" s="362">
        <v>113835</v>
      </c>
      <c r="FA110" s="362">
        <v>308284</v>
      </c>
      <c r="FB110" s="362">
        <v>4617</v>
      </c>
      <c r="FC110" s="362">
        <v>21539</v>
      </c>
      <c r="FD110" s="362">
        <v>125212</v>
      </c>
      <c r="FE110" s="362">
        <v>41878</v>
      </c>
      <c r="FF110" s="362">
        <v>457911</v>
      </c>
      <c r="FG110" s="362">
        <v>150878</v>
      </c>
      <c r="FH110" s="362">
        <v>60418</v>
      </c>
      <c r="FI110" s="362">
        <v>105309</v>
      </c>
      <c r="FJ110" s="362">
        <v>109805</v>
      </c>
      <c r="FK110" s="362">
        <v>0</v>
      </c>
      <c r="FL110" s="362">
        <v>0</v>
      </c>
      <c r="FM110" s="362">
        <v>33830</v>
      </c>
      <c r="FN110" s="362">
        <v>20554</v>
      </c>
      <c r="FO110" s="362">
        <v>118284</v>
      </c>
      <c r="FP110" s="362">
        <v>61852</v>
      </c>
      <c r="FQ110" s="362">
        <v>0</v>
      </c>
      <c r="FR110" s="362">
        <v>0</v>
      </c>
      <c r="FS110" s="362">
        <v>55883</v>
      </c>
      <c r="FT110" s="362">
        <v>0</v>
      </c>
      <c r="FU110" s="362">
        <v>0</v>
      </c>
      <c r="FV110" s="362">
        <v>8601</v>
      </c>
      <c r="FW110" s="362">
        <v>2970</v>
      </c>
      <c r="FX110" s="362">
        <v>804032</v>
      </c>
      <c r="FY110" s="362">
        <v>270342</v>
      </c>
      <c r="FZ110" s="362">
        <v>171525</v>
      </c>
      <c r="GA110" s="362">
        <v>157887</v>
      </c>
      <c r="GB110" s="362">
        <v>382224</v>
      </c>
      <c r="GC110" s="362">
        <v>0</v>
      </c>
      <c r="GD110" s="362">
        <v>10909</v>
      </c>
      <c r="GE110" s="362">
        <v>25116</v>
      </c>
      <c r="GF110" s="362">
        <v>20867</v>
      </c>
      <c r="GG110" s="362">
        <v>187369</v>
      </c>
      <c r="GH110" s="362">
        <v>0</v>
      </c>
      <c r="GI110" s="362">
        <v>0</v>
      </c>
      <c r="GJ110" s="362">
        <v>6469</v>
      </c>
      <c r="GK110" s="362">
        <v>104317</v>
      </c>
      <c r="GL110" s="362">
        <v>128773</v>
      </c>
      <c r="GM110" s="362">
        <v>0</v>
      </c>
      <c r="GN110" s="362">
        <v>0</v>
      </c>
      <c r="GO110" s="362">
        <v>0</v>
      </c>
      <c r="GP110" s="362">
        <v>98335</v>
      </c>
      <c r="GQ110" s="362">
        <v>0</v>
      </c>
      <c r="GR110" s="362">
        <v>67537</v>
      </c>
      <c r="GS110" s="362">
        <v>42773</v>
      </c>
      <c r="GT110" s="362">
        <v>0</v>
      </c>
      <c r="GU110" s="362">
        <v>0</v>
      </c>
      <c r="GV110" s="362">
        <v>0</v>
      </c>
      <c r="GW110" s="362">
        <v>0</v>
      </c>
      <c r="GX110" s="362">
        <v>0</v>
      </c>
      <c r="GY110" s="362">
        <v>437303</v>
      </c>
      <c r="GZ110" s="362">
        <v>136449</v>
      </c>
      <c r="HA110" s="362">
        <v>51116</v>
      </c>
      <c r="HB110" s="362">
        <v>53998</v>
      </c>
      <c r="HC110" s="362">
        <v>201667</v>
      </c>
      <c r="HD110" s="362">
        <v>15600</v>
      </c>
      <c r="HE110" s="362">
        <v>19132</v>
      </c>
      <c r="HF110" s="362">
        <v>89356</v>
      </c>
      <c r="HG110" s="362">
        <v>62430</v>
      </c>
      <c r="HH110" s="362">
        <v>1367113</v>
      </c>
    </row>
    <row r="111" spans="1:216" ht="15" x14ac:dyDescent="0.25">
      <c r="A111" s="356" t="s">
        <v>447</v>
      </c>
      <c r="B111" s="362">
        <v>2930782</v>
      </c>
      <c r="C111" s="362">
        <v>730224</v>
      </c>
      <c r="D111" s="362">
        <v>566639</v>
      </c>
      <c r="E111" s="362">
        <v>385148</v>
      </c>
      <c r="F111" s="362">
        <v>272069</v>
      </c>
      <c r="G111" s="362">
        <v>205130</v>
      </c>
      <c r="H111" s="362">
        <v>234177</v>
      </c>
      <c r="I111" s="362">
        <v>84510</v>
      </c>
      <c r="J111" s="362">
        <v>182869</v>
      </c>
      <c r="K111" s="362">
        <v>62774</v>
      </c>
      <c r="L111" s="362">
        <v>51332</v>
      </c>
      <c r="M111" s="362">
        <v>16100</v>
      </c>
      <c r="N111" s="362">
        <v>22230</v>
      </c>
      <c r="O111" s="362">
        <v>11308</v>
      </c>
      <c r="P111" s="362">
        <v>13527</v>
      </c>
      <c r="Q111" s="362">
        <v>71191</v>
      </c>
      <c r="R111" s="362">
        <v>21690</v>
      </c>
      <c r="S111" s="362">
        <v>22097</v>
      </c>
      <c r="T111" s="362">
        <v>201022</v>
      </c>
      <c r="U111" s="362">
        <v>174856</v>
      </c>
      <c r="V111" s="362">
        <v>51322</v>
      </c>
      <c r="W111" s="362">
        <v>98461</v>
      </c>
      <c r="X111" s="362">
        <v>67756</v>
      </c>
      <c r="Y111" s="362">
        <v>32399</v>
      </c>
      <c r="Z111" s="362">
        <v>1956211</v>
      </c>
      <c r="AA111" s="362">
        <v>1749010</v>
      </c>
      <c r="AB111" s="362">
        <v>95352</v>
      </c>
      <c r="AC111" s="362">
        <v>718035</v>
      </c>
      <c r="AD111" s="362">
        <v>685033</v>
      </c>
      <c r="AE111" s="362">
        <v>37708</v>
      </c>
      <c r="AF111" s="362">
        <v>259100</v>
      </c>
      <c r="AG111" s="362">
        <v>175616</v>
      </c>
      <c r="AH111" s="362">
        <v>423716</v>
      </c>
      <c r="AI111" s="362">
        <v>216336</v>
      </c>
      <c r="AJ111" s="362">
        <v>803261</v>
      </c>
      <c r="AK111" s="362">
        <v>137383</v>
      </c>
      <c r="AL111" s="362">
        <v>43335</v>
      </c>
      <c r="AM111" s="362">
        <v>684279</v>
      </c>
      <c r="AN111" s="362">
        <v>13589</v>
      </c>
      <c r="AO111" s="362">
        <v>181253</v>
      </c>
      <c r="AP111" s="362">
        <v>396273</v>
      </c>
      <c r="AQ111" s="362">
        <v>0</v>
      </c>
      <c r="AR111" s="362">
        <v>104806</v>
      </c>
      <c r="AS111" s="362">
        <v>17998</v>
      </c>
      <c r="AT111" s="362">
        <v>94250</v>
      </c>
      <c r="AU111" s="362">
        <v>53571</v>
      </c>
      <c r="AV111" s="362">
        <v>140915</v>
      </c>
      <c r="AW111" s="362">
        <v>32231</v>
      </c>
      <c r="AX111" s="362">
        <v>0</v>
      </c>
      <c r="AY111" s="362">
        <v>1036819</v>
      </c>
      <c r="AZ111" s="362">
        <v>222227</v>
      </c>
      <c r="BA111" s="362">
        <v>7297</v>
      </c>
      <c r="BB111" s="362">
        <v>6639</v>
      </c>
      <c r="BC111" s="362">
        <v>211321</v>
      </c>
      <c r="BD111" s="362">
        <v>0</v>
      </c>
      <c r="BE111" s="362">
        <v>0</v>
      </c>
      <c r="BF111" s="362">
        <v>0</v>
      </c>
      <c r="BG111" s="362">
        <v>13575</v>
      </c>
      <c r="BH111" s="362">
        <v>17398</v>
      </c>
      <c r="BI111" s="362">
        <v>7668</v>
      </c>
      <c r="BJ111" s="362">
        <v>7669</v>
      </c>
      <c r="BK111" s="362">
        <v>0</v>
      </c>
      <c r="BL111" s="362">
        <v>0</v>
      </c>
      <c r="BM111" s="362">
        <v>0</v>
      </c>
      <c r="BN111" s="362">
        <v>291140</v>
      </c>
      <c r="BO111" s="362">
        <v>0</v>
      </c>
      <c r="BP111" s="362">
        <v>16250</v>
      </c>
      <c r="BQ111" s="362">
        <v>275597</v>
      </c>
      <c r="BR111" s="362">
        <v>1554</v>
      </c>
      <c r="BS111" s="362">
        <v>0</v>
      </c>
      <c r="BT111" s="362">
        <v>0</v>
      </c>
      <c r="BU111" s="362">
        <v>313634</v>
      </c>
      <c r="BV111" s="362">
        <v>0</v>
      </c>
      <c r="BW111" s="362">
        <v>27640</v>
      </c>
      <c r="BX111" s="362">
        <v>281601</v>
      </c>
      <c r="BY111" s="362">
        <v>3159</v>
      </c>
      <c r="BZ111" s="362">
        <v>0</v>
      </c>
      <c r="CA111" s="362">
        <v>0</v>
      </c>
      <c r="CB111" s="362">
        <v>23904</v>
      </c>
      <c r="CC111" s="362">
        <v>14781</v>
      </c>
      <c r="CD111" s="362">
        <v>0</v>
      </c>
      <c r="CE111" s="362">
        <v>9450</v>
      </c>
      <c r="CF111" s="362">
        <v>0</v>
      </c>
      <c r="CG111" s="362">
        <v>0</v>
      </c>
      <c r="CH111" s="362">
        <v>0</v>
      </c>
      <c r="CI111" s="362">
        <v>534725</v>
      </c>
      <c r="CJ111" s="362">
        <v>170199</v>
      </c>
      <c r="CK111" s="362">
        <v>22151</v>
      </c>
      <c r="CL111" s="362">
        <v>363594</v>
      </c>
      <c r="CM111" s="362">
        <v>2322</v>
      </c>
      <c r="CN111" s="362">
        <v>0</v>
      </c>
      <c r="CO111" s="362">
        <v>86372</v>
      </c>
      <c r="CP111" s="362">
        <v>363956</v>
      </c>
      <c r="CQ111" s="362">
        <v>36577</v>
      </c>
      <c r="CR111" s="362">
        <v>122382</v>
      </c>
      <c r="CS111" s="362">
        <v>18003</v>
      </c>
      <c r="CT111" s="362">
        <v>107978</v>
      </c>
      <c r="CU111" s="362">
        <v>83165</v>
      </c>
      <c r="CV111" s="362">
        <v>36628</v>
      </c>
      <c r="CW111" s="362">
        <v>110662</v>
      </c>
      <c r="CX111" s="362">
        <v>0</v>
      </c>
      <c r="CY111" s="362">
        <v>0</v>
      </c>
      <c r="CZ111" s="362">
        <v>0</v>
      </c>
      <c r="DA111" s="362">
        <v>36200</v>
      </c>
      <c r="DB111" s="362">
        <v>70308</v>
      </c>
      <c r="DC111" s="362">
        <v>14437</v>
      </c>
      <c r="DD111" s="362">
        <v>1203513</v>
      </c>
      <c r="DE111" s="362">
        <v>465088</v>
      </c>
      <c r="DF111" s="362">
        <v>561761</v>
      </c>
      <c r="DG111" s="362">
        <v>611097</v>
      </c>
      <c r="DH111" s="362">
        <v>38987</v>
      </c>
      <c r="DI111" s="362">
        <v>22273</v>
      </c>
      <c r="DJ111" s="362">
        <v>3617</v>
      </c>
      <c r="DK111" s="362">
        <v>1966087</v>
      </c>
      <c r="DL111" s="362">
        <v>1479987</v>
      </c>
      <c r="DM111" s="362">
        <v>972750</v>
      </c>
      <c r="DN111" s="362">
        <v>397134</v>
      </c>
      <c r="DO111" s="362">
        <v>140717</v>
      </c>
      <c r="DP111" s="362">
        <v>143137</v>
      </c>
      <c r="DQ111" s="362">
        <v>462380</v>
      </c>
      <c r="DR111" s="362">
        <v>0</v>
      </c>
      <c r="DS111" s="362">
        <v>48496</v>
      </c>
      <c r="DT111" s="362">
        <v>120612</v>
      </c>
      <c r="DU111" s="362">
        <v>52158</v>
      </c>
      <c r="DV111" s="362">
        <v>743240</v>
      </c>
      <c r="DW111" s="362">
        <v>287135</v>
      </c>
      <c r="DX111" s="362">
        <v>155071</v>
      </c>
      <c r="DY111" s="362">
        <v>94924</v>
      </c>
      <c r="DZ111" s="362">
        <v>440625</v>
      </c>
      <c r="EA111" s="362">
        <v>0</v>
      </c>
      <c r="EB111" s="362">
        <v>36074</v>
      </c>
      <c r="EC111" s="362">
        <v>148748</v>
      </c>
      <c r="ED111" s="362">
        <v>60407</v>
      </c>
      <c r="EE111" s="362">
        <v>1376767</v>
      </c>
      <c r="EF111" s="362">
        <v>621479</v>
      </c>
      <c r="EG111" s="362">
        <v>251833</v>
      </c>
      <c r="EH111" s="362">
        <v>192970</v>
      </c>
      <c r="EI111" s="362">
        <v>726510</v>
      </c>
      <c r="EJ111" s="362">
        <v>0</v>
      </c>
      <c r="EK111" s="362">
        <v>71184</v>
      </c>
      <c r="EL111" s="362">
        <v>231792</v>
      </c>
      <c r="EM111" s="362">
        <v>90746</v>
      </c>
      <c r="EN111" s="362">
        <v>254631</v>
      </c>
      <c r="EO111" s="362">
        <v>25366</v>
      </c>
      <c r="EP111" s="362">
        <v>22698</v>
      </c>
      <c r="EQ111" s="362">
        <v>38781</v>
      </c>
      <c r="ER111" s="362">
        <v>176109</v>
      </c>
      <c r="ES111" s="362">
        <v>0</v>
      </c>
      <c r="ET111" s="362">
        <v>1846</v>
      </c>
      <c r="EU111" s="362">
        <v>17350</v>
      </c>
      <c r="EV111" s="362">
        <v>0</v>
      </c>
      <c r="EW111" s="362">
        <v>524239</v>
      </c>
      <c r="EX111" s="362">
        <v>170707</v>
      </c>
      <c r="EY111" s="362">
        <v>70197</v>
      </c>
      <c r="EZ111" s="362">
        <v>92891</v>
      </c>
      <c r="FA111" s="362">
        <v>218193</v>
      </c>
      <c r="FB111" s="362">
        <v>0</v>
      </c>
      <c r="FC111" s="362">
        <v>7069</v>
      </c>
      <c r="FD111" s="362">
        <v>49473</v>
      </c>
      <c r="FE111" s="362">
        <v>33460</v>
      </c>
      <c r="FF111" s="362">
        <v>219352</v>
      </c>
      <c r="FG111" s="362">
        <v>129257</v>
      </c>
      <c r="FH111" s="362">
        <v>7306</v>
      </c>
      <c r="FI111" s="362">
        <v>12030</v>
      </c>
      <c r="FJ111" s="362">
        <v>57367</v>
      </c>
      <c r="FK111" s="362">
        <v>0</v>
      </c>
      <c r="FL111" s="362">
        <v>2539</v>
      </c>
      <c r="FM111" s="362">
        <v>0</v>
      </c>
      <c r="FN111" s="362">
        <v>2432</v>
      </c>
      <c r="FO111" s="362">
        <v>123471</v>
      </c>
      <c r="FP111" s="362">
        <v>104278</v>
      </c>
      <c r="FQ111" s="362">
        <v>12137</v>
      </c>
      <c r="FR111" s="362">
        <v>3843</v>
      </c>
      <c r="FS111" s="362">
        <v>24280</v>
      </c>
      <c r="FT111" s="362">
        <v>0</v>
      </c>
      <c r="FU111" s="362">
        <v>0</v>
      </c>
      <c r="FV111" s="362">
        <v>0</v>
      </c>
      <c r="FW111" s="362">
        <v>0</v>
      </c>
      <c r="FX111" s="362">
        <v>491735</v>
      </c>
      <c r="FY111" s="362">
        <v>122148</v>
      </c>
      <c r="FZ111" s="362">
        <v>144195</v>
      </c>
      <c r="GA111" s="362">
        <v>69904</v>
      </c>
      <c r="GB111" s="362">
        <v>261363</v>
      </c>
      <c r="GC111" s="362">
        <v>0</v>
      </c>
      <c r="GD111" s="362">
        <v>5956</v>
      </c>
      <c r="GE111" s="362">
        <v>49868</v>
      </c>
      <c r="GF111" s="362">
        <v>0</v>
      </c>
      <c r="GG111" s="362">
        <v>130675</v>
      </c>
      <c r="GH111" s="362">
        <v>24160</v>
      </c>
      <c r="GI111" s="362">
        <v>0</v>
      </c>
      <c r="GJ111" s="362">
        <v>0</v>
      </c>
      <c r="GK111" s="362">
        <v>49382</v>
      </c>
      <c r="GL111" s="362">
        <v>70472</v>
      </c>
      <c r="GM111" s="362">
        <v>0</v>
      </c>
      <c r="GN111" s="362">
        <v>0</v>
      </c>
      <c r="GO111" s="362">
        <v>0</v>
      </c>
      <c r="GP111" s="362">
        <v>19191</v>
      </c>
      <c r="GQ111" s="362">
        <v>0</v>
      </c>
      <c r="GR111" s="362">
        <v>19191</v>
      </c>
      <c r="GS111" s="362">
        <v>0</v>
      </c>
      <c r="GT111" s="362">
        <v>0</v>
      </c>
      <c r="GU111" s="362">
        <v>0</v>
      </c>
      <c r="GV111" s="362">
        <v>0</v>
      </c>
      <c r="GW111" s="362">
        <v>0</v>
      </c>
      <c r="GX111" s="362">
        <v>0</v>
      </c>
      <c r="GY111" s="362">
        <v>162742</v>
      </c>
      <c r="GZ111" s="362">
        <v>66712</v>
      </c>
      <c r="HA111" s="362">
        <v>25615</v>
      </c>
      <c r="HB111" s="362">
        <v>8347</v>
      </c>
      <c r="HC111" s="362">
        <v>54144</v>
      </c>
      <c r="HD111" s="362">
        <v>5434</v>
      </c>
      <c r="HE111" s="362">
        <v>6866</v>
      </c>
      <c r="HF111" s="362">
        <v>16505</v>
      </c>
      <c r="HG111" s="362">
        <v>6930</v>
      </c>
      <c r="HH111" s="362">
        <v>997208</v>
      </c>
    </row>
    <row r="112" spans="1:216" ht="15" x14ac:dyDescent="0.25">
      <c r="A112" s="356" t="s">
        <v>448</v>
      </c>
      <c r="B112" s="362">
        <v>2832771</v>
      </c>
      <c r="C112" s="362">
        <v>830056</v>
      </c>
      <c r="D112" s="362">
        <v>629941</v>
      </c>
      <c r="E112" s="362">
        <v>424758</v>
      </c>
      <c r="F112" s="362">
        <v>186748</v>
      </c>
      <c r="G112" s="362">
        <v>331667</v>
      </c>
      <c r="H112" s="362">
        <v>279090</v>
      </c>
      <c r="I112" s="362">
        <v>66632</v>
      </c>
      <c r="J112" s="362">
        <v>254076</v>
      </c>
      <c r="K112" s="362">
        <v>88932</v>
      </c>
      <c r="L112" s="362">
        <v>44266</v>
      </c>
      <c r="M112" s="362">
        <v>51966</v>
      </c>
      <c r="N112" s="362">
        <v>25399</v>
      </c>
      <c r="O112" s="362">
        <v>10336</v>
      </c>
      <c r="P112" s="362">
        <v>17192</v>
      </c>
      <c r="Q112" s="362">
        <v>33533</v>
      </c>
      <c r="R112" s="362">
        <v>15905</v>
      </c>
      <c r="S112" s="362">
        <v>12116</v>
      </c>
      <c r="T112" s="362">
        <v>289642</v>
      </c>
      <c r="U112" s="362">
        <v>181067</v>
      </c>
      <c r="V112" s="362">
        <v>135091</v>
      </c>
      <c r="W112" s="362">
        <v>126936</v>
      </c>
      <c r="X112" s="362">
        <v>96016</v>
      </c>
      <c r="Y112" s="362">
        <v>31176</v>
      </c>
      <c r="Z112" s="362">
        <v>1758921</v>
      </c>
      <c r="AA112" s="362">
        <v>1617113</v>
      </c>
      <c r="AB112" s="362">
        <v>57301</v>
      </c>
      <c r="AC112" s="362">
        <v>556029</v>
      </c>
      <c r="AD112" s="362">
        <v>470606</v>
      </c>
      <c r="AE112" s="362">
        <v>33377</v>
      </c>
      <c r="AF112" s="362">
        <v>272293</v>
      </c>
      <c r="AG112" s="362">
        <v>256574</v>
      </c>
      <c r="AH112" s="362">
        <v>431210</v>
      </c>
      <c r="AI112" s="362">
        <v>506053</v>
      </c>
      <c r="AJ112" s="362">
        <v>770694</v>
      </c>
      <c r="AK112" s="362">
        <v>72664</v>
      </c>
      <c r="AL112" s="362">
        <v>61658</v>
      </c>
      <c r="AM112" s="362">
        <v>502072</v>
      </c>
      <c r="AN112" s="362">
        <v>12632</v>
      </c>
      <c r="AO112" s="362">
        <v>153405</v>
      </c>
      <c r="AP112" s="362">
        <v>181217</v>
      </c>
      <c r="AQ112" s="362">
        <v>0</v>
      </c>
      <c r="AR112" s="362">
        <v>61964</v>
      </c>
      <c r="AS112" s="362">
        <v>18097</v>
      </c>
      <c r="AT112" s="362">
        <v>26200</v>
      </c>
      <c r="AU112" s="362">
        <v>105916</v>
      </c>
      <c r="AV112" s="362">
        <v>180526</v>
      </c>
      <c r="AW112" s="362">
        <v>12604</v>
      </c>
      <c r="AX112" s="362">
        <v>29155</v>
      </c>
      <c r="AY112" s="362">
        <v>1060415</v>
      </c>
      <c r="AZ112" s="362">
        <v>67522</v>
      </c>
      <c r="BA112" s="362">
        <v>29582</v>
      </c>
      <c r="BB112" s="362">
        <v>0</v>
      </c>
      <c r="BC112" s="362">
        <v>42320</v>
      </c>
      <c r="BD112" s="362">
        <v>0</v>
      </c>
      <c r="BE112" s="362">
        <v>0</v>
      </c>
      <c r="BF112" s="362">
        <v>0</v>
      </c>
      <c r="BG112" s="362">
        <v>82222</v>
      </c>
      <c r="BH112" s="362">
        <v>37391</v>
      </c>
      <c r="BI112" s="362">
        <v>0</v>
      </c>
      <c r="BJ112" s="362">
        <v>58253</v>
      </c>
      <c r="BK112" s="362">
        <v>0</v>
      </c>
      <c r="BL112" s="362">
        <v>0</v>
      </c>
      <c r="BM112" s="362">
        <v>0</v>
      </c>
      <c r="BN112" s="362">
        <v>339807</v>
      </c>
      <c r="BO112" s="362">
        <v>0</v>
      </c>
      <c r="BP112" s="362">
        <v>28244</v>
      </c>
      <c r="BQ112" s="362">
        <v>328791</v>
      </c>
      <c r="BR112" s="362">
        <v>0</v>
      </c>
      <c r="BS112" s="362">
        <v>0</v>
      </c>
      <c r="BT112" s="362">
        <v>0</v>
      </c>
      <c r="BU112" s="362">
        <v>209843</v>
      </c>
      <c r="BV112" s="362">
        <v>14608</v>
      </c>
      <c r="BW112" s="362">
        <v>26972</v>
      </c>
      <c r="BX112" s="362">
        <v>176756</v>
      </c>
      <c r="BY112" s="362">
        <v>2099</v>
      </c>
      <c r="BZ112" s="362">
        <v>0</v>
      </c>
      <c r="CA112" s="362">
        <v>0</v>
      </c>
      <c r="CB112" s="362">
        <v>27189</v>
      </c>
      <c r="CC112" s="362">
        <v>27189</v>
      </c>
      <c r="CD112" s="362">
        <v>0</v>
      </c>
      <c r="CE112" s="362">
        <v>0</v>
      </c>
      <c r="CF112" s="362">
        <v>0</v>
      </c>
      <c r="CG112" s="362">
        <v>0</v>
      </c>
      <c r="CH112" s="362">
        <v>0</v>
      </c>
      <c r="CI112" s="362">
        <v>718605</v>
      </c>
      <c r="CJ112" s="362">
        <v>345655</v>
      </c>
      <c r="CK112" s="362">
        <v>16617</v>
      </c>
      <c r="CL112" s="362">
        <v>533081</v>
      </c>
      <c r="CM112" s="362">
        <v>17952</v>
      </c>
      <c r="CN112" s="362">
        <v>0</v>
      </c>
      <c r="CO112" s="362">
        <v>111856</v>
      </c>
      <c r="CP112" s="362">
        <v>347252</v>
      </c>
      <c r="CQ112" s="362">
        <v>69715</v>
      </c>
      <c r="CR112" s="362">
        <v>139190</v>
      </c>
      <c r="CS112" s="362">
        <v>33585</v>
      </c>
      <c r="CT112" s="362">
        <v>87117</v>
      </c>
      <c r="CU112" s="362">
        <v>63585</v>
      </c>
      <c r="CV112" s="362">
        <v>62024</v>
      </c>
      <c r="CW112" s="362">
        <v>26697</v>
      </c>
      <c r="CX112" s="362">
        <v>0</v>
      </c>
      <c r="CY112" s="362">
        <v>0</v>
      </c>
      <c r="CZ112" s="362">
        <v>0</v>
      </c>
      <c r="DA112" s="362">
        <v>14102</v>
      </c>
      <c r="DB112" s="362">
        <v>19054</v>
      </c>
      <c r="DC112" s="362">
        <v>0</v>
      </c>
      <c r="DD112" s="362">
        <v>1246738</v>
      </c>
      <c r="DE112" s="362">
        <v>683706</v>
      </c>
      <c r="DF112" s="362">
        <v>685765</v>
      </c>
      <c r="DG112" s="362">
        <v>566150</v>
      </c>
      <c r="DH112" s="362">
        <v>19556</v>
      </c>
      <c r="DI112" s="362">
        <v>0</v>
      </c>
      <c r="DJ112" s="362">
        <v>0</v>
      </c>
      <c r="DK112" s="362">
        <v>1524663</v>
      </c>
      <c r="DL112" s="362">
        <v>1018262</v>
      </c>
      <c r="DM112" s="362">
        <v>724847</v>
      </c>
      <c r="DN112" s="362">
        <v>322694</v>
      </c>
      <c r="DO112" s="362">
        <v>104077</v>
      </c>
      <c r="DP112" s="362">
        <v>115012</v>
      </c>
      <c r="DQ112" s="362">
        <v>349285</v>
      </c>
      <c r="DR112" s="362">
        <v>0</v>
      </c>
      <c r="DS112" s="362">
        <v>12863</v>
      </c>
      <c r="DT112" s="362">
        <v>134153</v>
      </c>
      <c r="DU112" s="362">
        <v>50626</v>
      </c>
      <c r="DV112" s="362">
        <v>459758</v>
      </c>
      <c r="DW112" s="362">
        <v>181228</v>
      </c>
      <c r="DX112" s="362">
        <v>134103</v>
      </c>
      <c r="DY112" s="362">
        <v>31523</v>
      </c>
      <c r="DZ112" s="362">
        <v>266156</v>
      </c>
      <c r="EA112" s="362">
        <v>0</v>
      </c>
      <c r="EB112" s="362">
        <v>19360</v>
      </c>
      <c r="EC112" s="362">
        <v>57194</v>
      </c>
      <c r="ED112" s="362">
        <v>40358</v>
      </c>
      <c r="EE112" s="362">
        <v>959104</v>
      </c>
      <c r="EF112" s="362">
        <v>444396</v>
      </c>
      <c r="EG112" s="362">
        <v>202410</v>
      </c>
      <c r="EH112" s="362">
        <v>127770</v>
      </c>
      <c r="EI112" s="362">
        <v>509166</v>
      </c>
      <c r="EJ112" s="362">
        <v>0</v>
      </c>
      <c r="EK112" s="362">
        <v>33324</v>
      </c>
      <c r="EL112" s="362">
        <v>183109</v>
      </c>
      <c r="EM112" s="362">
        <v>69980</v>
      </c>
      <c r="EN112" s="362">
        <v>150644</v>
      </c>
      <c r="EO112" s="362">
        <v>27130</v>
      </c>
      <c r="EP112" s="362">
        <v>24880</v>
      </c>
      <c r="EQ112" s="362">
        <v>16557</v>
      </c>
      <c r="ER112" s="362">
        <v>89611</v>
      </c>
      <c r="ES112" s="362">
        <v>0</v>
      </c>
      <c r="ET112" s="362">
        <v>0</v>
      </c>
      <c r="EU112" s="362">
        <v>3173</v>
      </c>
      <c r="EV112" s="362">
        <v>6328</v>
      </c>
      <c r="EW112" s="362">
        <v>364477</v>
      </c>
      <c r="EX112" s="362">
        <v>105622</v>
      </c>
      <c r="EY112" s="362">
        <v>41471</v>
      </c>
      <c r="EZ112" s="362">
        <v>30917</v>
      </c>
      <c r="FA112" s="362">
        <v>190989</v>
      </c>
      <c r="FB112" s="362">
        <v>643</v>
      </c>
      <c r="FC112" s="362">
        <v>17831</v>
      </c>
      <c r="FD112" s="362">
        <v>55742</v>
      </c>
      <c r="FE112" s="362">
        <v>16482</v>
      </c>
      <c r="FF112" s="362">
        <v>141647</v>
      </c>
      <c r="FG112" s="362">
        <v>39731</v>
      </c>
      <c r="FH112" s="362">
        <v>32724</v>
      </c>
      <c r="FI112" s="362">
        <v>5504</v>
      </c>
      <c r="FJ112" s="362">
        <v>18474</v>
      </c>
      <c r="FK112" s="362">
        <v>3875</v>
      </c>
      <c r="FL112" s="362">
        <v>12284</v>
      </c>
      <c r="FM112" s="362">
        <v>16879</v>
      </c>
      <c r="FN112" s="362">
        <v>9219</v>
      </c>
      <c r="FO112" s="362">
        <v>251225</v>
      </c>
      <c r="FP112" s="362">
        <v>220761</v>
      </c>
      <c r="FQ112" s="362">
        <v>0</v>
      </c>
      <c r="FR112" s="362">
        <v>0</v>
      </c>
      <c r="FS112" s="362">
        <v>41821</v>
      </c>
      <c r="FT112" s="362">
        <v>0</v>
      </c>
      <c r="FU112" s="362">
        <v>0</v>
      </c>
      <c r="FV112" s="362">
        <v>12204</v>
      </c>
      <c r="FW112" s="362">
        <v>0</v>
      </c>
      <c r="FX112" s="362">
        <v>291624</v>
      </c>
      <c r="FY112" s="362">
        <v>117712</v>
      </c>
      <c r="FZ112" s="362">
        <v>96091</v>
      </c>
      <c r="GA112" s="362">
        <v>40858</v>
      </c>
      <c r="GB112" s="362">
        <v>110585</v>
      </c>
      <c r="GC112" s="362">
        <v>0</v>
      </c>
      <c r="GD112" s="362">
        <v>5543</v>
      </c>
      <c r="GE112" s="362">
        <v>22011</v>
      </c>
      <c r="GF112" s="362">
        <v>6157</v>
      </c>
      <c r="GG112" s="362">
        <v>31440</v>
      </c>
      <c r="GH112" s="362">
        <v>0</v>
      </c>
      <c r="GI112" s="362">
        <v>1313</v>
      </c>
      <c r="GJ112" s="362">
        <v>0</v>
      </c>
      <c r="GK112" s="362">
        <v>17840</v>
      </c>
      <c r="GL112" s="362">
        <v>13469</v>
      </c>
      <c r="GM112" s="362">
        <v>0</v>
      </c>
      <c r="GN112" s="362">
        <v>0</v>
      </c>
      <c r="GO112" s="362">
        <v>0</v>
      </c>
      <c r="GP112" s="362">
        <v>69393</v>
      </c>
      <c r="GQ112" s="362">
        <v>6858</v>
      </c>
      <c r="GR112" s="362">
        <v>33891</v>
      </c>
      <c r="GS112" s="362">
        <v>30542</v>
      </c>
      <c r="GT112" s="362">
        <v>0</v>
      </c>
      <c r="GU112" s="362">
        <v>0</v>
      </c>
      <c r="GV112" s="362">
        <v>0</v>
      </c>
      <c r="GW112" s="362">
        <v>0</v>
      </c>
      <c r="GX112" s="362">
        <v>0</v>
      </c>
      <c r="GY112" s="362">
        <v>164165</v>
      </c>
      <c r="GZ112" s="362">
        <v>40544</v>
      </c>
      <c r="HA112" s="362">
        <v>34168</v>
      </c>
      <c r="HB112" s="362">
        <v>13757</v>
      </c>
      <c r="HC112" s="362">
        <v>65223</v>
      </c>
      <c r="HD112" s="362">
        <v>4443</v>
      </c>
      <c r="HE112" s="362">
        <v>0</v>
      </c>
      <c r="HF112" s="362">
        <v>36360</v>
      </c>
      <c r="HG112" s="362">
        <v>15153</v>
      </c>
      <c r="HH112" s="362">
        <v>1001704</v>
      </c>
    </row>
    <row r="113" spans="1:216" ht="15" x14ac:dyDescent="0.25">
      <c r="A113" s="356" t="s">
        <v>449</v>
      </c>
      <c r="B113" s="362">
        <v>2797311</v>
      </c>
      <c r="C113" s="362">
        <v>779739</v>
      </c>
      <c r="D113" s="362">
        <v>559880</v>
      </c>
      <c r="E113" s="362">
        <v>381141</v>
      </c>
      <c r="F113" s="362">
        <v>222453</v>
      </c>
      <c r="G113" s="362">
        <v>247979</v>
      </c>
      <c r="H113" s="362">
        <v>328470</v>
      </c>
      <c r="I113" s="362">
        <v>150026</v>
      </c>
      <c r="J113" s="362">
        <v>274792</v>
      </c>
      <c r="K113" s="362">
        <v>23770</v>
      </c>
      <c r="L113" s="362">
        <v>9970</v>
      </c>
      <c r="M113" s="362">
        <v>14843</v>
      </c>
      <c r="N113" s="362">
        <v>24869</v>
      </c>
      <c r="O113" s="362">
        <v>8717</v>
      </c>
      <c r="P113" s="362">
        <v>16003</v>
      </c>
      <c r="Q113" s="362">
        <v>2522</v>
      </c>
      <c r="R113" s="362">
        <v>0</v>
      </c>
      <c r="S113" s="362">
        <v>2539</v>
      </c>
      <c r="T113" s="362">
        <v>149834</v>
      </c>
      <c r="U113" s="362">
        <v>125681</v>
      </c>
      <c r="V113" s="362">
        <v>47570</v>
      </c>
      <c r="W113" s="362">
        <v>228903</v>
      </c>
      <c r="X113" s="362">
        <v>197861</v>
      </c>
      <c r="Y113" s="362">
        <v>34085</v>
      </c>
      <c r="Z113" s="362">
        <v>1764279</v>
      </c>
      <c r="AA113" s="362">
        <v>1596488</v>
      </c>
      <c r="AB113" s="362">
        <v>21041</v>
      </c>
      <c r="AC113" s="362">
        <v>787786</v>
      </c>
      <c r="AD113" s="362">
        <v>311460</v>
      </c>
      <c r="AE113" s="362">
        <v>18849</v>
      </c>
      <c r="AF113" s="362">
        <v>245132</v>
      </c>
      <c r="AG113" s="362">
        <v>191993</v>
      </c>
      <c r="AH113" s="362">
        <v>354284</v>
      </c>
      <c r="AI113" s="362">
        <v>308473</v>
      </c>
      <c r="AJ113" s="362">
        <v>876261</v>
      </c>
      <c r="AK113" s="362">
        <v>47912</v>
      </c>
      <c r="AL113" s="362">
        <v>24289</v>
      </c>
      <c r="AM113" s="362">
        <v>403990</v>
      </c>
      <c r="AN113" s="362">
        <v>0</v>
      </c>
      <c r="AO113" s="362">
        <v>247348</v>
      </c>
      <c r="AP113" s="362">
        <v>123635</v>
      </c>
      <c r="AQ113" s="362">
        <v>0</v>
      </c>
      <c r="AR113" s="362">
        <v>54750</v>
      </c>
      <c r="AS113" s="362">
        <v>4012</v>
      </c>
      <c r="AT113" s="362">
        <v>27063</v>
      </c>
      <c r="AU113" s="362">
        <v>14213</v>
      </c>
      <c r="AV113" s="362">
        <v>74537</v>
      </c>
      <c r="AW113" s="362">
        <v>0</v>
      </c>
      <c r="AX113" s="362">
        <v>0</v>
      </c>
      <c r="AY113" s="362">
        <v>966600</v>
      </c>
      <c r="AZ113" s="362">
        <v>139718</v>
      </c>
      <c r="BA113" s="362">
        <v>57649</v>
      </c>
      <c r="BB113" s="362">
        <v>23110</v>
      </c>
      <c r="BC113" s="362">
        <v>96360</v>
      </c>
      <c r="BD113" s="362">
        <v>10004</v>
      </c>
      <c r="BE113" s="362">
        <v>0</v>
      </c>
      <c r="BF113" s="362">
        <v>0</v>
      </c>
      <c r="BG113" s="362">
        <v>10004</v>
      </c>
      <c r="BH113" s="362">
        <v>0</v>
      </c>
      <c r="BI113" s="362">
        <v>0</v>
      </c>
      <c r="BJ113" s="362">
        <v>10004</v>
      </c>
      <c r="BK113" s="362">
        <v>0</v>
      </c>
      <c r="BL113" s="362">
        <v>0</v>
      </c>
      <c r="BM113" s="362">
        <v>0</v>
      </c>
      <c r="BN113" s="362">
        <v>296628</v>
      </c>
      <c r="BO113" s="362">
        <v>0</v>
      </c>
      <c r="BP113" s="362">
        <v>2546</v>
      </c>
      <c r="BQ113" s="362">
        <v>293946</v>
      </c>
      <c r="BR113" s="362">
        <v>0</v>
      </c>
      <c r="BS113" s="362">
        <v>0</v>
      </c>
      <c r="BT113" s="362">
        <v>0</v>
      </c>
      <c r="BU113" s="362">
        <v>230236</v>
      </c>
      <c r="BV113" s="362">
        <v>0</v>
      </c>
      <c r="BW113" s="362">
        <v>6411</v>
      </c>
      <c r="BX113" s="362">
        <v>227452</v>
      </c>
      <c r="BY113" s="362">
        <v>0</v>
      </c>
      <c r="BZ113" s="362">
        <v>0</v>
      </c>
      <c r="CA113" s="362">
        <v>0</v>
      </c>
      <c r="CB113" s="362">
        <v>27583</v>
      </c>
      <c r="CC113" s="362">
        <v>16228</v>
      </c>
      <c r="CD113" s="362">
        <v>0</v>
      </c>
      <c r="CE113" s="362">
        <v>11648</v>
      </c>
      <c r="CF113" s="362">
        <v>0</v>
      </c>
      <c r="CG113" s="362">
        <v>0</v>
      </c>
      <c r="CH113" s="362">
        <v>0</v>
      </c>
      <c r="CI113" s="362">
        <v>612705</v>
      </c>
      <c r="CJ113" s="362">
        <v>280681</v>
      </c>
      <c r="CK113" s="362">
        <v>19663</v>
      </c>
      <c r="CL113" s="362">
        <v>363612</v>
      </c>
      <c r="CM113" s="362">
        <v>0</v>
      </c>
      <c r="CN113" s="362">
        <v>0</v>
      </c>
      <c r="CO113" s="362">
        <v>144109</v>
      </c>
      <c r="CP113" s="362">
        <v>422044</v>
      </c>
      <c r="CQ113" s="362">
        <v>69061</v>
      </c>
      <c r="CR113" s="362">
        <v>112583</v>
      </c>
      <c r="CS113" s="362">
        <v>46655</v>
      </c>
      <c r="CT113" s="362">
        <v>188217</v>
      </c>
      <c r="CU113" s="362">
        <v>93430</v>
      </c>
      <c r="CV113" s="362">
        <v>43841</v>
      </c>
      <c r="CW113" s="362">
        <v>42413</v>
      </c>
      <c r="CX113" s="362">
        <v>0</v>
      </c>
      <c r="CY113" s="362">
        <v>0</v>
      </c>
      <c r="CZ113" s="362">
        <v>0</v>
      </c>
      <c r="DA113" s="362">
        <v>0</v>
      </c>
      <c r="DB113" s="362">
        <v>32828</v>
      </c>
      <c r="DC113" s="362">
        <v>7514</v>
      </c>
      <c r="DD113" s="362">
        <v>1424774</v>
      </c>
      <c r="DE113" s="362">
        <v>809088</v>
      </c>
      <c r="DF113" s="362">
        <v>770508</v>
      </c>
      <c r="DG113" s="362">
        <v>647062</v>
      </c>
      <c r="DH113" s="362">
        <v>26550</v>
      </c>
      <c r="DI113" s="362">
        <v>0</v>
      </c>
      <c r="DJ113" s="362">
        <v>0</v>
      </c>
      <c r="DK113" s="362">
        <v>1638392</v>
      </c>
      <c r="DL113" s="362">
        <v>998850</v>
      </c>
      <c r="DM113" s="362">
        <v>694078</v>
      </c>
      <c r="DN113" s="362">
        <v>214560</v>
      </c>
      <c r="DO113" s="362">
        <v>160096</v>
      </c>
      <c r="DP113" s="362">
        <v>92952</v>
      </c>
      <c r="DQ113" s="362">
        <v>410039</v>
      </c>
      <c r="DR113" s="362">
        <v>0</v>
      </c>
      <c r="DS113" s="362">
        <v>30711</v>
      </c>
      <c r="DT113" s="362">
        <v>67914</v>
      </c>
      <c r="DU113" s="362">
        <v>50486</v>
      </c>
      <c r="DV113" s="362">
        <v>442961</v>
      </c>
      <c r="DW113" s="362">
        <v>117411</v>
      </c>
      <c r="DX113" s="362">
        <v>109117</v>
      </c>
      <c r="DY113" s="362">
        <v>41839</v>
      </c>
      <c r="DZ113" s="362">
        <v>250153</v>
      </c>
      <c r="EA113" s="362">
        <v>0</v>
      </c>
      <c r="EB113" s="362">
        <v>8039</v>
      </c>
      <c r="EC113" s="362">
        <v>37386</v>
      </c>
      <c r="ED113" s="362">
        <v>38746</v>
      </c>
      <c r="EE113" s="362">
        <v>900587</v>
      </c>
      <c r="EF113" s="362">
        <v>293817</v>
      </c>
      <c r="EG113" s="362">
        <v>259189</v>
      </c>
      <c r="EH113" s="362">
        <v>127018</v>
      </c>
      <c r="EI113" s="362">
        <v>512959</v>
      </c>
      <c r="EJ113" s="362">
        <v>0</v>
      </c>
      <c r="EK113" s="362">
        <v>37092</v>
      </c>
      <c r="EL113" s="362">
        <v>96644</v>
      </c>
      <c r="EM113" s="362">
        <v>71794</v>
      </c>
      <c r="EN113" s="362">
        <v>221196</v>
      </c>
      <c r="EO113" s="362">
        <v>44482</v>
      </c>
      <c r="EP113" s="362">
        <v>29063</v>
      </c>
      <c r="EQ113" s="362">
        <v>15822</v>
      </c>
      <c r="ER113" s="362">
        <v>109621</v>
      </c>
      <c r="ES113" s="362">
        <v>0</v>
      </c>
      <c r="ET113" s="362">
        <v>10767</v>
      </c>
      <c r="EU113" s="362">
        <v>20756</v>
      </c>
      <c r="EV113" s="362">
        <v>8492</v>
      </c>
      <c r="EW113" s="362">
        <v>373564</v>
      </c>
      <c r="EX113" s="362">
        <v>148348</v>
      </c>
      <c r="EY113" s="362">
        <v>36933</v>
      </c>
      <c r="EZ113" s="362">
        <v>29444</v>
      </c>
      <c r="FA113" s="362">
        <v>169273</v>
      </c>
      <c r="FB113" s="362">
        <v>0</v>
      </c>
      <c r="FC113" s="362">
        <v>15148</v>
      </c>
      <c r="FD113" s="362">
        <v>59273</v>
      </c>
      <c r="FE113" s="362">
        <v>6773</v>
      </c>
      <c r="FF113" s="362">
        <v>209051</v>
      </c>
      <c r="FG113" s="362">
        <v>101405</v>
      </c>
      <c r="FH113" s="362">
        <v>68561</v>
      </c>
      <c r="FI113" s="362">
        <v>16438</v>
      </c>
      <c r="FJ113" s="362">
        <v>53422</v>
      </c>
      <c r="FK113" s="362">
        <v>6647</v>
      </c>
      <c r="FL113" s="362">
        <v>0</v>
      </c>
      <c r="FM113" s="362">
        <v>4298</v>
      </c>
      <c r="FN113" s="362">
        <v>0</v>
      </c>
      <c r="FO113" s="362">
        <v>136911</v>
      </c>
      <c r="FP113" s="362">
        <v>116596</v>
      </c>
      <c r="FQ113" s="362">
        <v>10065</v>
      </c>
      <c r="FR113" s="362">
        <v>0</v>
      </c>
      <c r="FS113" s="362">
        <v>17948</v>
      </c>
      <c r="FT113" s="362">
        <v>0</v>
      </c>
      <c r="FU113" s="362">
        <v>0</v>
      </c>
      <c r="FV113" s="362">
        <v>0</v>
      </c>
      <c r="FW113" s="362">
        <v>0</v>
      </c>
      <c r="FX113" s="362">
        <v>559116</v>
      </c>
      <c r="FY113" s="362">
        <v>140140</v>
      </c>
      <c r="FZ113" s="362">
        <v>121910</v>
      </c>
      <c r="GA113" s="362">
        <v>67535</v>
      </c>
      <c r="GB113" s="362">
        <v>393593</v>
      </c>
      <c r="GC113" s="362">
        <v>0</v>
      </c>
      <c r="GD113" s="362">
        <v>17135</v>
      </c>
      <c r="GE113" s="362">
        <v>0</v>
      </c>
      <c r="GF113" s="362">
        <v>0</v>
      </c>
      <c r="GG113" s="362">
        <v>39234</v>
      </c>
      <c r="GH113" s="362">
        <v>0</v>
      </c>
      <c r="GI113" s="362">
        <v>0</v>
      </c>
      <c r="GJ113" s="362">
        <v>0</v>
      </c>
      <c r="GK113" s="362">
        <v>12741</v>
      </c>
      <c r="GL113" s="362">
        <v>40164</v>
      </c>
      <c r="GM113" s="362">
        <v>0</v>
      </c>
      <c r="GN113" s="362">
        <v>0</v>
      </c>
      <c r="GO113" s="362">
        <v>0</v>
      </c>
      <c r="GP113" s="362">
        <v>53052</v>
      </c>
      <c r="GQ113" s="362">
        <v>0</v>
      </c>
      <c r="GR113" s="362">
        <v>30387</v>
      </c>
      <c r="GS113" s="362">
        <v>33960</v>
      </c>
      <c r="GT113" s="362">
        <v>0</v>
      </c>
      <c r="GU113" s="362">
        <v>0</v>
      </c>
      <c r="GV113" s="362">
        <v>0</v>
      </c>
      <c r="GW113" s="362">
        <v>0</v>
      </c>
      <c r="GX113" s="362">
        <v>0</v>
      </c>
      <c r="GY113" s="362">
        <v>241039</v>
      </c>
      <c r="GZ113" s="362">
        <v>105331</v>
      </c>
      <c r="HA113" s="362">
        <v>28594</v>
      </c>
      <c r="HB113" s="362">
        <v>8315</v>
      </c>
      <c r="HC113" s="362">
        <v>154719</v>
      </c>
      <c r="HD113" s="362">
        <v>3418</v>
      </c>
      <c r="HE113" s="362">
        <v>12320</v>
      </c>
      <c r="HF113" s="362">
        <v>20552</v>
      </c>
      <c r="HG113" s="362">
        <v>6773</v>
      </c>
      <c r="HH113" s="362">
        <v>839723</v>
      </c>
    </row>
    <row r="114" spans="1:216" ht="15" x14ac:dyDescent="0.25">
      <c r="A114" s="356" t="s">
        <v>450</v>
      </c>
      <c r="B114" s="362">
        <v>2433945</v>
      </c>
      <c r="C114" s="362">
        <v>13551</v>
      </c>
      <c r="D114" s="362">
        <v>0</v>
      </c>
      <c r="E114" s="362">
        <v>0</v>
      </c>
      <c r="F114" s="362">
        <v>0</v>
      </c>
      <c r="G114" s="362">
        <v>0</v>
      </c>
      <c r="H114" s="362">
        <v>0</v>
      </c>
      <c r="I114" s="362">
        <v>0</v>
      </c>
      <c r="J114" s="362">
        <v>0</v>
      </c>
      <c r="K114" s="362">
        <v>0</v>
      </c>
      <c r="L114" s="362">
        <v>0</v>
      </c>
      <c r="M114" s="362">
        <v>0</v>
      </c>
      <c r="N114" s="362">
        <v>0</v>
      </c>
      <c r="O114" s="362">
        <v>0</v>
      </c>
      <c r="P114" s="362">
        <v>0</v>
      </c>
      <c r="Q114" s="362">
        <v>0</v>
      </c>
      <c r="R114" s="362">
        <v>0</v>
      </c>
      <c r="S114" s="362">
        <v>0</v>
      </c>
      <c r="T114" s="362">
        <v>13551</v>
      </c>
      <c r="U114" s="362">
        <v>13551</v>
      </c>
      <c r="V114" s="362">
        <v>0</v>
      </c>
      <c r="W114" s="362">
        <v>0</v>
      </c>
      <c r="X114" s="362">
        <v>0</v>
      </c>
      <c r="Y114" s="362">
        <v>0</v>
      </c>
      <c r="Z114" s="362">
        <v>45279</v>
      </c>
      <c r="AA114" s="362">
        <v>45279</v>
      </c>
      <c r="AB114" s="362">
        <v>15818</v>
      </c>
      <c r="AC114" s="362">
        <v>25470</v>
      </c>
      <c r="AD114" s="362">
        <v>4321</v>
      </c>
      <c r="AE114" s="362">
        <v>0</v>
      </c>
      <c r="AF114" s="362">
        <v>20112</v>
      </c>
      <c r="AG114" s="362">
        <v>5581</v>
      </c>
      <c r="AH114" s="362">
        <v>1201</v>
      </c>
      <c r="AI114" s="362">
        <v>0</v>
      </c>
      <c r="AJ114" s="362">
        <v>18980</v>
      </c>
      <c r="AK114" s="362">
        <v>0</v>
      </c>
      <c r="AL114" s="362">
        <v>0</v>
      </c>
      <c r="AM114" s="362">
        <v>0</v>
      </c>
      <c r="AN114" s="362">
        <v>0</v>
      </c>
      <c r="AO114" s="362">
        <v>0</v>
      </c>
      <c r="AP114" s="362">
        <v>0</v>
      </c>
      <c r="AQ114" s="362">
        <v>0</v>
      </c>
      <c r="AR114" s="362">
        <v>0</v>
      </c>
      <c r="AS114" s="362">
        <v>0</v>
      </c>
      <c r="AT114" s="362">
        <v>0</v>
      </c>
      <c r="AU114" s="362">
        <v>0</v>
      </c>
      <c r="AV114" s="362">
        <v>0</v>
      </c>
      <c r="AW114" s="362">
        <v>0</v>
      </c>
      <c r="AX114" s="362">
        <v>0</v>
      </c>
      <c r="AY114" s="362">
        <v>59898</v>
      </c>
      <c r="AZ114" s="362">
        <v>0</v>
      </c>
      <c r="BA114" s="362">
        <v>0</v>
      </c>
      <c r="BB114" s="362">
        <v>0</v>
      </c>
      <c r="BC114" s="362">
        <v>0</v>
      </c>
      <c r="BD114" s="362">
        <v>0</v>
      </c>
      <c r="BE114" s="362">
        <v>0</v>
      </c>
      <c r="BF114" s="362">
        <v>0</v>
      </c>
      <c r="BG114" s="362">
        <v>0</v>
      </c>
      <c r="BH114" s="362">
        <v>0</v>
      </c>
      <c r="BI114" s="362">
        <v>0</v>
      </c>
      <c r="BJ114" s="362">
        <v>0</v>
      </c>
      <c r="BK114" s="362">
        <v>0</v>
      </c>
      <c r="BL114" s="362">
        <v>0</v>
      </c>
      <c r="BM114" s="362">
        <v>0</v>
      </c>
      <c r="BN114" s="362">
        <v>31794</v>
      </c>
      <c r="BO114" s="362">
        <v>0</v>
      </c>
      <c r="BP114" s="362">
        <v>5594</v>
      </c>
      <c r="BQ114" s="362">
        <v>31093</v>
      </c>
      <c r="BR114" s="362">
        <v>0</v>
      </c>
      <c r="BS114" s="362">
        <v>0</v>
      </c>
      <c r="BT114" s="362">
        <v>0</v>
      </c>
      <c r="BU114" s="362">
        <v>17488</v>
      </c>
      <c r="BV114" s="362">
        <v>1879</v>
      </c>
      <c r="BW114" s="362">
        <v>0</v>
      </c>
      <c r="BX114" s="362">
        <v>15269</v>
      </c>
      <c r="BY114" s="362">
        <v>0</v>
      </c>
      <c r="BZ114" s="362">
        <v>0</v>
      </c>
      <c r="CA114" s="362">
        <v>0</v>
      </c>
      <c r="CB114" s="362">
        <v>0</v>
      </c>
      <c r="CC114" s="362">
        <v>0</v>
      </c>
      <c r="CD114" s="362">
        <v>0</v>
      </c>
      <c r="CE114" s="362">
        <v>0</v>
      </c>
      <c r="CF114" s="362">
        <v>0</v>
      </c>
      <c r="CG114" s="362">
        <v>0</v>
      </c>
      <c r="CH114" s="362">
        <v>0</v>
      </c>
      <c r="CI114" s="362">
        <v>14108</v>
      </c>
      <c r="CJ114" s="362">
        <v>0</v>
      </c>
      <c r="CK114" s="362">
        <v>12962</v>
      </c>
      <c r="CL114" s="362">
        <v>0</v>
      </c>
      <c r="CM114" s="362">
        <v>1858</v>
      </c>
      <c r="CN114" s="362">
        <v>0</v>
      </c>
      <c r="CO114" s="362">
        <v>1858</v>
      </c>
      <c r="CP114" s="362">
        <v>53323</v>
      </c>
      <c r="CQ114" s="362">
        <v>5864</v>
      </c>
      <c r="CR114" s="362">
        <v>13269</v>
      </c>
      <c r="CS114" s="362">
        <v>1214</v>
      </c>
      <c r="CT114" s="362">
        <v>17072</v>
      </c>
      <c r="CU114" s="362">
        <v>24269</v>
      </c>
      <c r="CV114" s="362">
        <v>7348</v>
      </c>
      <c r="CW114" s="362">
        <v>21486</v>
      </c>
      <c r="CX114" s="362">
        <v>0</v>
      </c>
      <c r="CY114" s="362">
        <v>0</v>
      </c>
      <c r="CZ114" s="362">
        <v>0</v>
      </c>
      <c r="DA114" s="362">
        <v>8037</v>
      </c>
      <c r="DB114" s="362">
        <v>14742</v>
      </c>
      <c r="DC114" s="362">
        <v>0</v>
      </c>
      <c r="DD114" s="362">
        <v>1182433</v>
      </c>
      <c r="DE114" s="362">
        <v>639658</v>
      </c>
      <c r="DF114" s="362">
        <v>667715</v>
      </c>
      <c r="DG114" s="362">
        <v>442987</v>
      </c>
      <c r="DH114" s="362">
        <v>1650</v>
      </c>
      <c r="DI114" s="362">
        <v>3025</v>
      </c>
      <c r="DJ114" s="362">
        <v>3742</v>
      </c>
      <c r="DK114" s="362">
        <v>2104887</v>
      </c>
      <c r="DL114" s="362">
        <v>1370761</v>
      </c>
      <c r="DM114" s="362">
        <v>1250385</v>
      </c>
      <c r="DN114" s="362">
        <v>297473</v>
      </c>
      <c r="DO114" s="362">
        <v>209781</v>
      </c>
      <c r="DP114" s="362">
        <v>184953</v>
      </c>
      <c r="DQ114" s="362">
        <v>940992</v>
      </c>
      <c r="DR114" s="362">
        <v>0</v>
      </c>
      <c r="DS114" s="362">
        <v>58388</v>
      </c>
      <c r="DT114" s="362">
        <v>274274</v>
      </c>
      <c r="DU114" s="362">
        <v>66219</v>
      </c>
      <c r="DV114" s="362">
        <v>413515</v>
      </c>
      <c r="DW114" s="362">
        <v>64305</v>
      </c>
      <c r="DX114" s="362">
        <v>46410</v>
      </c>
      <c r="DY114" s="362">
        <v>33396</v>
      </c>
      <c r="DZ114" s="362">
        <v>292707</v>
      </c>
      <c r="EA114" s="362">
        <v>0</v>
      </c>
      <c r="EB114" s="362">
        <v>20050</v>
      </c>
      <c r="EC114" s="362">
        <v>26543</v>
      </c>
      <c r="ED114" s="362">
        <v>0</v>
      </c>
      <c r="EE114" s="362">
        <v>1259653</v>
      </c>
      <c r="EF114" s="362">
        <v>291776</v>
      </c>
      <c r="EG114" s="362">
        <v>206001</v>
      </c>
      <c r="EH114" s="362">
        <v>190137</v>
      </c>
      <c r="EI114" s="362">
        <v>951098</v>
      </c>
      <c r="EJ114" s="362">
        <v>0</v>
      </c>
      <c r="EK114" s="362">
        <v>71067</v>
      </c>
      <c r="EL114" s="362">
        <v>263409</v>
      </c>
      <c r="EM114" s="362">
        <v>49084</v>
      </c>
      <c r="EN114" s="362">
        <v>340664</v>
      </c>
      <c r="EO114" s="362">
        <v>35855</v>
      </c>
      <c r="EP114" s="362">
        <v>37644</v>
      </c>
      <c r="EQ114" s="362">
        <v>13129</v>
      </c>
      <c r="ER114" s="362">
        <v>237096</v>
      </c>
      <c r="ES114" s="362">
        <v>0</v>
      </c>
      <c r="ET114" s="362">
        <v>19161</v>
      </c>
      <c r="EU114" s="362">
        <v>19622</v>
      </c>
      <c r="EV114" s="362">
        <v>18311</v>
      </c>
      <c r="EW114" s="362">
        <v>916206</v>
      </c>
      <c r="EX114" s="362">
        <v>206046</v>
      </c>
      <c r="EY114" s="362">
        <v>91316</v>
      </c>
      <c r="EZ114" s="362">
        <v>166122</v>
      </c>
      <c r="FA114" s="362">
        <v>641709</v>
      </c>
      <c r="FB114" s="362">
        <v>2155</v>
      </c>
      <c r="FC114" s="362">
        <v>66111</v>
      </c>
      <c r="FD114" s="362">
        <v>84955</v>
      </c>
      <c r="FE114" s="362">
        <v>30507</v>
      </c>
      <c r="FF114" s="362">
        <v>290394</v>
      </c>
      <c r="FG114" s="362">
        <v>61192</v>
      </c>
      <c r="FH114" s="362">
        <v>51130</v>
      </c>
      <c r="FI114" s="362">
        <v>7433</v>
      </c>
      <c r="FJ114" s="362">
        <v>82032</v>
      </c>
      <c r="FK114" s="362">
        <v>2776</v>
      </c>
      <c r="FL114" s="362">
        <v>0</v>
      </c>
      <c r="FM114" s="362">
        <v>5937</v>
      </c>
      <c r="FN114" s="362">
        <v>0</v>
      </c>
      <c r="FO114" s="362">
        <v>18334</v>
      </c>
      <c r="FP114" s="362">
        <v>18334</v>
      </c>
      <c r="FQ114" s="362">
        <v>0</v>
      </c>
      <c r="FR114" s="362">
        <v>0</v>
      </c>
      <c r="FS114" s="362">
        <v>0</v>
      </c>
      <c r="FT114" s="362">
        <v>0</v>
      </c>
      <c r="FU114" s="362">
        <v>0</v>
      </c>
      <c r="FV114" s="362">
        <v>0</v>
      </c>
      <c r="FW114" s="362">
        <v>0</v>
      </c>
      <c r="FX114" s="362">
        <v>543510</v>
      </c>
      <c r="FY114" s="362">
        <v>143117</v>
      </c>
      <c r="FZ114" s="362">
        <v>151528</v>
      </c>
      <c r="GA114" s="362">
        <v>74819</v>
      </c>
      <c r="GB114" s="362">
        <v>342806</v>
      </c>
      <c r="GC114" s="362">
        <v>0</v>
      </c>
      <c r="GD114" s="362">
        <v>0</v>
      </c>
      <c r="GE114" s="362">
        <v>21394</v>
      </c>
      <c r="GF114" s="362">
        <v>2287</v>
      </c>
      <c r="GG114" s="362">
        <v>203507</v>
      </c>
      <c r="GH114" s="362">
        <v>0</v>
      </c>
      <c r="GI114" s="362">
        <v>1344</v>
      </c>
      <c r="GJ114" s="362">
        <v>11826</v>
      </c>
      <c r="GK114" s="362">
        <v>103789</v>
      </c>
      <c r="GL114" s="362">
        <v>159774</v>
      </c>
      <c r="GM114" s="362">
        <v>0</v>
      </c>
      <c r="GN114" s="362">
        <v>0</v>
      </c>
      <c r="GO114" s="362">
        <v>0</v>
      </c>
      <c r="GP114" s="362">
        <v>49546</v>
      </c>
      <c r="GQ114" s="362">
        <v>13456</v>
      </c>
      <c r="GR114" s="362">
        <v>18520</v>
      </c>
      <c r="GS114" s="362">
        <v>0</v>
      </c>
      <c r="GT114" s="362">
        <v>0</v>
      </c>
      <c r="GU114" s="362">
        <v>0</v>
      </c>
      <c r="GV114" s="362">
        <v>0</v>
      </c>
      <c r="GW114" s="362">
        <v>13718</v>
      </c>
      <c r="GX114" s="362">
        <v>0</v>
      </c>
      <c r="GY114" s="362">
        <v>385892</v>
      </c>
      <c r="GZ114" s="362">
        <v>117292</v>
      </c>
      <c r="HA114" s="362">
        <v>34891</v>
      </c>
      <c r="HB114" s="362">
        <v>26058</v>
      </c>
      <c r="HC114" s="362">
        <v>275277</v>
      </c>
      <c r="HD114" s="362">
        <v>7630</v>
      </c>
      <c r="HE114" s="362">
        <v>0</v>
      </c>
      <c r="HF114" s="362">
        <v>29772</v>
      </c>
      <c r="HG114" s="362">
        <v>0</v>
      </c>
      <c r="HH114" s="362">
        <v>48715</v>
      </c>
    </row>
    <row r="115" spans="1:216" ht="15" x14ac:dyDescent="0.25">
      <c r="A115" s="356" t="s">
        <v>451</v>
      </c>
      <c r="B115" s="362">
        <v>2597626</v>
      </c>
      <c r="C115" s="362">
        <v>394041</v>
      </c>
      <c r="D115" s="362">
        <v>231975</v>
      </c>
      <c r="E115" s="362">
        <v>107043</v>
      </c>
      <c r="F115" s="362">
        <v>68849</v>
      </c>
      <c r="G115" s="362">
        <v>48569</v>
      </c>
      <c r="H115" s="362">
        <v>89735</v>
      </c>
      <c r="I115" s="362">
        <v>46742</v>
      </c>
      <c r="J115" s="362">
        <v>66141</v>
      </c>
      <c r="K115" s="362">
        <v>53767</v>
      </c>
      <c r="L115" s="362">
        <v>46185</v>
      </c>
      <c r="M115" s="362">
        <v>6481</v>
      </c>
      <c r="N115" s="362">
        <v>15803</v>
      </c>
      <c r="O115" s="362">
        <v>7047</v>
      </c>
      <c r="P115" s="362">
        <v>11910</v>
      </c>
      <c r="Q115" s="362">
        <v>119747</v>
      </c>
      <c r="R115" s="362">
        <v>17719</v>
      </c>
      <c r="S115" s="362">
        <v>72674</v>
      </c>
      <c r="T115" s="362">
        <v>57931</v>
      </c>
      <c r="U115" s="362">
        <v>30915</v>
      </c>
      <c r="V115" s="362">
        <v>29051</v>
      </c>
      <c r="W115" s="362">
        <v>33249</v>
      </c>
      <c r="X115" s="362">
        <v>26057</v>
      </c>
      <c r="Y115" s="362">
        <v>8227</v>
      </c>
      <c r="Z115" s="362">
        <v>1409133</v>
      </c>
      <c r="AA115" s="362">
        <v>1317824</v>
      </c>
      <c r="AB115" s="362">
        <v>159027</v>
      </c>
      <c r="AC115" s="362">
        <v>664794</v>
      </c>
      <c r="AD115" s="362">
        <v>404968</v>
      </c>
      <c r="AE115" s="362">
        <v>32543</v>
      </c>
      <c r="AF115" s="362">
        <v>237724</v>
      </c>
      <c r="AG115" s="362">
        <v>329674</v>
      </c>
      <c r="AH115" s="362">
        <v>396299</v>
      </c>
      <c r="AI115" s="362">
        <v>143184</v>
      </c>
      <c r="AJ115" s="362">
        <v>400725</v>
      </c>
      <c r="AK115" s="362">
        <v>86790</v>
      </c>
      <c r="AL115" s="362">
        <v>11927</v>
      </c>
      <c r="AM115" s="362">
        <v>230002</v>
      </c>
      <c r="AN115" s="362">
        <v>14416</v>
      </c>
      <c r="AO115" s="362">
        <v>75186</v>
      </c>
      <c r="AP115" s="362">
        <v>91652</v>
      </c>
      <c r="AQ115" s="362">
        <v>0</v>
      </c>
      <c r="AR115" s="362">
        <v>65954</v>
      </c>
      <c r="AS115" s="362">
        <v>10563</v>
      </c>
      <c r="AT115" s="362">
        <v>24743</v>
      </c>
      <c r="AU115" s="362">
        <v>0</v>
      </c>
      <c r="AV115" s="362">
        <v>6905</v>
      </c>
      <c r="AW115" s="362">
        <v>0</v>
      </c>
      <c r="AX115" s="362">
        <v>0</v>
      </c>
      <c r="AY115" s="362">
        <v>982718</v>
      </c>
      <c r="AZ115" s="362">
        <v>144038</v>
      </c>
      <c r="BA115" s="362">
        <v>13527</v>
      </c>
      <c r="BB115" s="362">
        <v>18882</v>
      </c>
      <c r="BC115" s="362">
        <v>110432</v>
      </c>
      <c r="BD115" s="362">
        <v>21681</v>
      </c>
      <c r="BE115" s="362">
        <v>0</v>
      </c>
      <c r="BF115" s="362">
        <v>0</v>
      </c>
      <c r="BG115" s="362">
        <v>9560</v>
      </c>
      <c r="BH115" s="362">
        <v>0</v>
      </c>
      <c r="BI115" s="362">
        <v>0</v>
      </c>
      <c r="BJ115" s="362">
        <v>0</v>
      </c>
      <c r="BK115" s="362">
        <v>9560</v>
      </c>
      <c r="BL115" s="362">
        <v>0</v>
      </c>
      <c r="BM115" s="362">
        <v>0</v>
      </c>
      <c r="BN115" s="362">
        <v>323041</v>
      </c>
      <c r="BO115" s="362">
        <v>0</v>
      </c>
      <c r="BP115" s="362">
        <v>23284</v>
      </c>
      <c r="BQ115" s="362">
        <v>302335</v>
      </c>
      <c r="BR115" s="362">
        <v>1661</v>
      </c>
      <c r="BS115" s="362">
        <v>0</v>
      </c>
      <c r="BT115" s="362">
        <v>0</v>
      </c>
      <c r="BU115" s="362">
        <v>392245</v>
      </c>
      <c r="BV115" s="362">
        <v>27979</v>
      </c>
      <c r="BW115" s="362">
        <v>31723</v>
      </c>
      <c r="BX115" s="362">
        <v>350242</v>
      </c>
      <c r="BY115" s="362">
        <v>22129</v>
      </c>
      <c r="BZ115" s="362">
        <v>0</v>
      </c>
      <c r="CA115" s="362">
        <v>0</v>
      </c>
      <c r="CB115" s="362">
        <v>72167</v>
      </c>
      <c r="CC115" s="362">
        <v>59730</v>
      </c>
      <c r="CD115" s="362">
        <v>0</v>
      </c>
      <c r="CE115" s="362">
        <v>12449</v>
      </c>
      <c r="CF115" s="362">
        <v>0</v>
      </c>
      <c r="CG115" s="362">
        <v>0</v>
      </c>
      <c r="CH115" s="362">
        <v>0</v>
      </c>
      <c r="CI115" s="362">
        <v>496766</v>
      </c>
      <c r="CJ115" s="362">
        <v>157562</v>
      </c>
      <c r="CK115" s="362">
        <v>17004</v>
      </c>
      <c r="CL115" s="362">
        <v>257424</v>
      </c>
      <c r="CM115" s="362">
        <v>8435</v>
      </c>
      <c r="CN115" s="362">
        <v>0</v>
      </c>
      <c r="CO115" s="362">
        <v>171353</v>
      </c>
      <c r="CP115" s="362">
        <v>419933</v>
      </c>
      <c r="CQ115" s="362">
        <v>68038</v>
      </c>
      <c r="CR115" s="362">
        <v>157009</v>
      </c>
      <c r="CS115" s="362">
        <v>28137</v>
      </c>
      <c r="CT115" s="362">
        <v>102872</v>
      </c>
      <c r="CU115" s="362">
        <v>118182</v>
      </c>
      <c r="CV115" s="362">
        <v>64011</v>
      </c>
      <c r="CW115" s="362">
        <v>114420</v>
      </c>
      <c r="CX115" s="362">
        <v>0</v>
      </c>
      <c r="CY115" s="362">
        <v>0</v>
      </c>
      <c r="CZ115" s="362">
        <v>0</v>
      </c>
      <c r="DA115" s="362">
        <v>24895</v>
      </c>
      <c r="DB115" s="362">
        <v>68972</v>
      </c>
      <c r="DC115" s="362">
        <v>16222</v>
      </c>
      <c r="DD115" s="362">
        <v>1216763</v>
      </c>
      <c r="DE115" s="362">
        <v>587023</v>
      </c>
      <c r="DF115" s="362">
        <v>626139</v>
      </c>
      <c r="DG115" s="362">
        <v>570709</v>
      </c>
      <c r="DH115" s="362">
        <v>21143</v>
      </c>
      <c r="DI115" s="362">
        <v>34267</v>
      </c>
      <c r="DJ115" s="362">
        <v>0</v>
      </c>
      <c r="DK115" s="362">
        <v>1834268</v>
      </c>
      <c r="DL115" s="362">
        <v>1127409</v>
      </c>
      <c r="DM115" s="362">
        <v>913234</v>
      </c>
      <c r="DN115" s="362">
        <v>265199</v>
      </c>
      <c r="DO115" s="362">
        <v>182002</v>
      </c>
      <c r="DP115" s="362">
        <v>138483</v>
      </c>
      <c r="DQ115" s="362">
        <v>604857</v>
      </c>
      <c r="DR115" s="362">
        <v>0</v>
      </c>
      <c r="DS115" s="362">
        <v>23730</v>
      </c>
      <c r="DT115" s="362">
        <v>96508</v>
      </c>
      <c r="DU115" s="362">
        <v>64767</v>
      </c>
      <c r="DV115" s="362">
        <v>418205</v>
      </c>
      <c r="DW115" s="362">
        <v>153395</v>
      </c>
      <c r="DX115" s="362">
        <v>120836</v>
      </c>
      <c r="DY115" s="362">
        <v>49376</v>
      </c>
      <c r="DZ115" s="362">
        <v>239409</v>
      </c>
      <c r="EA115" s="362">
        <v>0</v>
      </c>
      <c r="EB115" s="362">
        <v>11951</v>
      </c>
      <c r="EC115" s="362">
        <v>76214</v>
      </c>
      <c r="ED115" s="362">
        <v>25976</v>
      </c>
      <c r="EE115" s="362">
        <v>1072928</v>
      </c>
      <c r="EF115" s="362">
        <v>379025</v>
      </c>
      <c r="EG115" s="362">
        <v>258714</v>
      </c>
      <c r="EH115" s="362">
        <v>172756</v>
      </c>
      <c r="EI115" s="362">
        <v>708982</v>
      </c>
      <c r="EJ115" s="362">
        <v>0</v>
      </c>
      <c r="EK115" s="362">
        <v>33125</v>
      </c>
      <c r="EL115" s="362">
        <v>165206</v>
      </c>
      <c r="EM115" s="362">
        <v>80432</v>
      </c>
      <c r="EN115" s="362">
        <v>129337</v>
      </c>
      <c r="EO115" s="362">
        <v>25546</v>
      </c>
      <c r="EP115" s="362">
        <v>28362</v>
      </c>
      <c r="EQ115" s="362">
        <v>11948</v>
      </c>
      <c r="ER115" s="362">
        <v>94867</v>
      </c>
      <c r="ES115" s="362">
        <v>0</v>
      </c>
      <c r="ET115" s="362">
        <v>0</v>
      </c>
      <c r="EU115" s="362">
        <v>0</v>
      </c>
      <c r="EV115" s="362">
        <v>9492</v>
      </c>
      <c r="EW115" s="362">
        <v>566096</v>
      </c>
      <c r="EX115" s="362">
        <v>148254</v>
      </c>
      <c r="EY115" s="362">
        <v>135004</v>
      </c>
      <c r="EZ115" s="362">
        <v>83125</v>
      </c>
      <c r="FA115" s="362">
        <v>285070</v>
      </c>
      <c r="FB115" s="362">
        <v>5123</v>
      </c>
      <c r="FC115" s="362">
        <v>25387</v>
      </c>
      <c r="FD115" s="362">
        <v>85029</v>
      </c>
      <c r="FE115" s="362">
        <v>48614</v>
      </c>
      <c r="FF115" s="362">
        <v>159946</v>
      </c>
      <c r="FG115" s="362">
        <v>46684</v>
      </c>
      <c r="FH115" s="362">
        <v>47264</v>
      </c>
      <c r="FI115" s="362">
        <v>10263</v>
      </c>
      <c r="FJ115" s="362">
        <v>58293</v>
      </c>
      <c r="FK115" s="362">
        <v>0</v>
      </c>
      <c r="FL115" s="362">
        <v>0</v>
      </c>
      <c r="FM115" s="362">
        <v>4702</v>
      </c>
      <c r="FN115" s="362">
        <v>3652</v>
      </c>
      <c r="FO115" s="362">
        <v>21834</v>
      </c>
      <c r="FP115" s="362">
        <v>4613</v>
      </c>
      <c r="FQ115" s="362">
        <v>0</v>
      </c>
      <c r="FR115" s="362">
        <v>0</v>
      </c>
      <c r="FS115" s="362">
        <v>21523</v>
      </c>
      <c r="FT115" s="362">
        <v>0</v>
      </c>
      <c r="FU115" s="362">
        <v>0</v>
      </c>
      <c r="FV115" s="362">
        <v>0</v>
      </c>
      <c r="FW115" s="362">
        <v>0</v>
      </c>
      <c r="FX115" s="362">
        <v>543731</v>
      </c>
      <c r="FY115" s="362">
        <v>136249</v>
      </c>
      <c r="FZ115" s="362">
        <v>145605</v>
      </c>
      <c r="GA115" s="362">
        <v>121761</v>
      </c>
      <c r="GB115" s="362">
        <v>335129</v>
      </c>
      <c r="GC115" s="362">
        <v>0</v>
      </c>
      <c r="GD115" s="362">
        <v>8120</v>
      </c>
      <c r="GE115" s="362">
        <v>41372</v>
      </c>
      <c r="GF115" s="362">
        <v>1804</v>
      </c>
      <c r="GG115" s="362">
        <v>237623</v>
      </c>
      <c r="GH115" s="362">
        <v>18750</v>
      </c>
      <c r="GI115" s="362">
        <v>12496</v>
      </c>
      <c r="GJ115" s="362">
        <v>12791</v>
      </c>
      <c r="GK115" s="362">
        <v>84541</v>
      </c>
      <c r="GL115" s="362">
        <v>167731</v>
      </c>
      <c r="GM115" s="362">
        <v>0</v>
      </c>
      <c r="GN115" s="362">
        <v>0</v>
      </c>
      <c r="GO115" s="362">
        <v>0</v>
      </c>
      <c r="GP115" s="362">
        <v>8610</v>
      </c>
      <c r="GQ115" s="362">
        <v>0</v>
      </c>
      <c r="GR115" s="362">
        <v>2597</v>
      </c>
      <c r="GS115" s="362">
        <v>5576</v>
      </c>
      <c r="GT115" s="362">
        <v>0</v>
      </c>
      <c r="GU115" s="362">
        <v>0</v>
      </c>
      <c r="GV115" s="362">
        <v>0</v>
      </c>
      <c r="GW115" s="362">
        <v>0</v>
      </c>
      <c r="GX115" s="362">
        <v>0</v>
      </c>
      <c r="GY115" s="362">
        <v>308085</v>
      </c>
      <c r="GZ115" s="362">
        <v>82071</v>
      </c>
      <c r="HA115" s="362">
        <v>75518</v>
      </c>
      <c r="HB115" s="362">
        <v>16677</v>
      </c>
      <c r="HC115" s="362">
        <v>167659</v>
      </c>
      <c r="HD115" s="362">
        <v>14534</v>
      </c>
      <c r="HE115" s="362">
        <v>4947</v>
      </c>
      <c r="HF115" s="362">
        <v>44896</v>
      </c>
      <c r="HG115" s="362">
        <v>13725</v>
      </c>
      <c r="HH115" s="362">
        <v>824147</v>
      </c>
    </row>
    <row r="116" spans="1:216" ht="15" x14ac:dyDescent="0.25">
      <c r="A116" s="356" t="s">
        <v>452</v>
      </c>
      <c r="B116" s="362">
        <v>4888570</v>
      </c>
      <c r="C116" s="362">
        <v>1249529</v>
      </c>
      <c r="D116" s="362">
        <v>808959</v>
      </c>
      <c r="E116" s="362">
        <v>356932</v>
      </c>
      <c r="F116" s="362">
        <v>223942</v>
      </c>
      <c r="G116" s="362">
        <v>205122</v>
      </c>
      <c r="H116" s="362">
        <v>466332</v>
      </c>
      <c r="I116" s="362">
        <v>225859</v>
      </c>
      <c r="J116" s="362">
        <v>322190</v>
      </c>
      <c r="K116" s="362">
        <v>96630</v>
      </c>
      <c r="L116" s="362">
        <v>70165</v>
      </c>
      <c r="M116" s="362">
        <v>31431</v>
      </c>
      <c r="N116" s="362">
        <v>65273</v>
      </c>
      <c r="O116" s="362">
        <v>34875</v>
      </c>
      <c r="P116" s="362">
        <v>40100</v>
      </c>
      <c r="Q116" s="362">
        <v>165905</v>
      </c>
      <c r="R116" s="362">
        <v>32056</v>
      </c>
      <c r="S116" s="362">
        <v>72750</v>
      </c>
      <c r="T116" s="362">
        <v>319773</v>
      </c>
      <c r="U116" s="362">
        <v>242670</v>
      </c>
      <c r="V116" s="362">
        <v>114125</v>
      </c>
      <c r="W116" s="362">
        <v>157368</v>
      </c>
      <c r="X116" s="362">
        <v>124847</v>
      </c>
      <c r="Y116" s="362">
        <v>45677</v>
      </c>
      <c r="Z116" s="362">
        <v>2963606</v>
      </c>
      <c r="AA116" s="362">
        <v>2832005</v>
      </c>
      <c r="AB116" s="362">
        <v>336611</v>
      </c>
      <c r="AC116" s="362">
        <v>1332843</v>
      </c>
      <c r="AD116" s="362">
        <v>689787</v>
      </c>
      <c r="AE116" s="362">
        <v>95460</v>
      </c>
      <c r="AF116" s="362">
        <v>502775</v>
      </c>
      <c r="AG116" s="362">
        <v>564008</v>
      </c>
      <c r="AH116" s="362">
        <v>821764</v>
      </c>
      <c r="AI116" s="362">
        <v>311054</v>
      </c>
      <c r="AJ116" s="362">
        <v>1113376</v>
      </c>
      <c r="AK116" s="362">
        <v>230337</v>
      </c>
      <c r="AL116" s="362">
        <v>80254</v>
      </c>
      <c r="AM116" s="362">
        <v>479017</v>
      </c>
      <c r="AN116" s="362">
        <v>24930</v>
      </c>
      <c r="AO116" s="362">
        <v>206142</v>
      </c>
      <c r="AP116" s="362">
        <v>155098</v>
      </c>
      <c r="AQ116" s="362">
        <v>0</v>
      </c>
      <c r="AR116" s="362">
        <v>67627</v>
      </c>
      <c r="AS116" s="362">
        <v>7407</v>
      </c>
      <c r="AT116" s="362">
        <v>32661</v>
      </c>
      <c r="AU116" s="362">
        <v>32583</v>
      </c>
      <c r="AV116" s="362">
        <v>83475</v>
      </c>
      <c r="AW116" s="362">
        <v>2698</v>
      </c>
      <c r="AX116" s="362">
        <v>0</v>
      </c>
      <c r="AY116" s="362">
        <v>1966487</v>
      </c>
      <c r="AZ116" s="362">
        <v>277977</v>
      </c>
      <c r="BA116" s="362">
        <v>43719</v>
      </c>
      <c r="BB116" s="362">
        <v>12618</v>
      </c>
      <c r="BC116" s="362">
        <v>214456</v>
      </c>
      <c r="BD116" s="362">
        <v>10340</v>
      </c>
      <c r="BE116" s="362">
        <v>0</v>
      </c>
      <c r="BF116" s="362">
        <v>0</v>
      </c>
      <c r="BG116" s="362">
        <v>12562</v>
      </c>
      <c r="BH116" s="362">
        <v>0</v>
      </c>
      <c r="BI116" s="362">
        <v>0</v>
      </c>
      <c r="BJ116" s="362">
        <v>12562</v>
      </c>
      <c r="BK116" s="362">
        <v>0</v>
      </c>
      <c r="BL116" s="362">
        <v>0</v>
      </c>
      <c r="BM116" s="362">
        <v>0</v>
      </c>
      <c r="BN116" s="362">
        <v>671796</v>
      </c>
      <c r="BO116" s="362">
        <v>13886</v>
      </c>
      <c r="BP116" s="362">
        <v>12395</v>
      </c>
      <c r="BQ116" s="362">
        <v>640868</v>
      </c>
      <c r="BR116" s="362">
        <v>24097</v>
      </c>
      <c r="BS116" s="362">
        <v>0</v>
      </c>
      <c r="BT116" s="362">
        <v>0</v>
      </c>
      <c r="BU116" s="362">
        <v>644353</v>
      </c>
      <c r="BV116" s="362">
        <v>7777</v>
      </c>
      <c r="BW116" s="362">
        <v>9696</v>
      </c>
      <c r="BX116" s="362">
        <v>625884</v>
      </c>
      <c r="BY116" s="362">
        <v>12396</v>
      </c>
      <c r="BZ116" s="362">
        <v>0</v>
      </c>
      <c r="CA116" s="362">
        <v>0</v>
      </c>
      <c r="CB116" s="362">
        <v>41557</v>
      </c>
      <c r="CC116" s="362">
        <v>36458</v>
      </c>
      <c r="CD116" s="362">
        <v>2614</v>
      </c>
      <c r="CE116" s="362">
        <v>14492</v>
      </c>
      <c r="CF116" s="362">
        <v>0</v>
      </c>
      <c r="CG116" s="362">
        <v>0</v>
      </c>
      <c r="CH116" s="362">
        <v>0</v>
      </c>
      <c r="CI116" s="362">
        <v>999555</v>
      </c>
      <c r="CJ116" s="362">
        <v>155240</v>
      </c>
      <c r="CK116" s="362">
        <v>28846</v>
      </c>
      <c r="CL116" s="362">
        <v>682104</v>
      </c>
      <c r="CM116" s="362">
        <v>33284</v>
      </c>
      <c r="CN116" s="362">
        <v>0</v>
      </c>
      <c r="CO116" s="362">
        <v>391734</v>
      </c>
      <c r="CP116" s="362">
        <v>923462</v>
      </c>
      <c r="CQ116" s="362">
        <v>124562</v>
      </c>
      <c r="CR116" s="362">
        <v>341959</v>
      </c>
      <c r="CS116" s="362">
        <v>84326</v>
      </c>
      <c r="CT116" s="362">
        <v>308963</v>
      </c>
      <c r="CU116" s="362">
        <v>226626</v>
      </c>
      <c r="CV116" s="362">
        <v>137482</v>
      </c>
      <c r="CW116" s="362">
        <v>134960</v>
      </c>
      <c r="CX116" s="362">
        <v>0</v>
      </c>
      <c r="CY116" s="362">
        <v>0</v>
      </c>
      <c r="CZ116" s="362">
        <v>0</v>
      </c>
      <c r="DA116" s="362">
        <v>30748</v>
      </c>
      <c r="DB116" s="362">
        <v>96664</v>
      </c>
      <c r="DC116" s="362">
        <v>6471</v>
      </c>
      <c r="DD116" s="362">
        <v>2274309</v>
      </c>
      <c r="DE116" s="362">
        <v>1060189</v>
      </c>
      <c r="DF116" s="362">
        <v>1066423</v>
      </c>
      <c r="DG116" s="362">
        <v>1064477</v>
      </c>
      <c r="DH116" s="362">
        <v>43841</v>
      </c>
      <c r="DI116" s="362">
        <v>40780</v>
      </c>
      <c r="DJ116" s="362">
        <v>0</v>
      </c>
      <c r="DK116" s="362">
        <v>3470010</v>
      </c>
      <c r="DL116" s="362">
        <v>2640088</v>
      </c>
      <c r="DM116" s="362">
        <v>1763496</v>
      </c>
      <c r="DN116" s="362">
        <v>505109</v>
      </c>
      <c r="DO116" s="362">
        <v>371935</v>
      </c>
      <c r="DP116" s="362">
        <v>341428</v>
      </c>
      <c r="DQ116" s="362">
        <v>1066717</v>
      </c>
      <c r="DR116" s="362">
        <v>7563</v>
      </c>
      <c r="DS116" s="362">
        <v>85198</v>
      </c>
      <c r="DT116" s="362">
        <v>270153</v>
      </c>
      <c r="DU116" s="362">
        <v>157465</v>
      </c>
      <c r="DV116" s="362">
        <v>1332976</v>
      </c>
      <c r="DW116" s="362">
        <v>451754</v>
      </c>
      <c r="DX116" s="362">
        <v>320140</v>
      </c>
      <c r="DY116" s="362">
        <v>157916</v>
      </c>
      <c r="DZ116" s="362">
        <v>783049</v>
      </c>
      <c r="EA116" s="362">
        <v>0</v>
      </c>
      <c r="EB116" s="362">
        <v>35023</v>
      </c>
      <c r="EC116" s="362">
        <v>210664</v>
      </c>
      <c r="ED116" s="362">
        <v>138912</v>
      </c>
      <c r="EE116" s="362">
        <v>2463240</v>
      </c>
      <c r="EF116" s="362">
        <v>850014</v>
      </c>
      <c r="EG116" s="362">
        <v>634401</v>
      </c>
      <c r="EH116" s="362">
        <v>396620</v>
      </c>
      <c r="EI116" s="362">
        <v>1552956</v>
      </c>
      <c r="EJ116" s="362">
        <v>7563</v>
      </c>
      <c r="EK116" s="362">
        <v>107833</v>
      </c>
      <c r="EL116" s="362">
        <v>441514</v>
      </c>
      <c r="EM116" s="362">
        <v>234093</v>
      </c>
      <c r="EN116" s="362">
        <v>414183</v>
      </c>
      <c r="EO116" s="362">
        <v>84874</v>
      </c>
      <c r="EP116" s="362">
        <v>39506</v>
      </c>
      <c r="EQ116" s="362">
        <v>103529</v>
      </c>
      <c r="ER116" s="362">
        <v>166976</v>
      </c>
      <c r="ES116" s="362">
        <v>0</v>
      </c>
      <c r="ET116" s="362">
        <v>4070</v>
      </c>
      <c r="EU116" s="362">
        <v>24857</v>
      </c>
      <c r="EV116" s="362">
        <v>15795</v>
      </c>
      <c r="EW116" s="362">
        <v>851692</v>
      </c>
      <c r="EX116" s="362">
        <v>276236</v>
      </c>
      <c r="EY116" s="362">
        <v>134772</v>
      </c>
      <c r="EZ116" s="362">
        <v>162633</v>
      </c>
      <c r="FA116" s="362">
        <v>430511</v>
      </c>
      <c r="FB116" s="362">
        <v>3749</v>
      </c>
      <c r="FC116" s="362">
        <v>52582</v>
      </c>
      <c r="FD116" s="362">
        <v>134213</v>
      </c>
      <c r="FE116" s="362">
        <v>33644</v>
      </c>
      <c r="FF116" s="362">
        <v>337466</v>
      </c>
      <c r="FG116" s="362">
        <v>164392</v>
      </c>
      <c r="FH116" s="362">
        <v>19487</v>
      </c>
      <c r="FI116" s="362">
        <v>68183</v>
      </c>
      <c r="FJ116" s="362">
        <v>42157</v>
      </c>
      <c r="FK116" s="362">
        <v>3987</v>
      </c>
      <c r="FL116" s="362">
        <v>2644</v>
      </c>
      <c r="FM116" s="362">
        <v>12773</v>
      </c>
      <c r="FN116" s="362">
        <v>5114</v>
      </c>
      <c r="FO116" s="362">
        <v>105583</v>
      </c>
      <c r="FP116" s="362">
        <v>65471</v>
      </c>
      <c r="FQ116" s="362">
        <v>0</v>
      </c>
      <c r="FR116" s="362">
        <v>1027</v>
      </c>
      <c r="FS116" s="362">
        <v>33028</v>
      </c>
      <c r="FT116" s="362">
        <v>0</v>
      </c>
      <c r="FU116" s="362">
        <v>0</v>
      </c>
      <c r="FV116" s="362">
        <v>8551</v>
      </c>
      <c r="FW116" s="362">
        <v>0</v>
      </c>
      <c r="FX116" s="362">
        <v>921960</v>
      </c>
      <c r="FY116" s="362">
        <v>257559</v>
      </c>
      <c r="FZ116" s="362">
        <v>181474</v>
      </c>
      <c r="GA116" s="362">
        <v>96957</v>
      </c>
      <c r="GB116" s="362">
        <v>563537</v>
      </c>
      <c r="GC116" s="362">
        <v>0</v>
      </c>
      <c r="GD116" s="362">
        <v>17710</v>
      </c>
      <c r="GE116" s="362">
        <v>49313</v>
      </c>
      <c r="GF116" s="362">
        <v>15034</v>
      </c>
      <c r="GG116" s="362">
        <v>205480</v>
      </c>
      <c r="GH116" s="362">
        <v>0</v>
      </c>
      <c r="GI116" s="362">
        <v>3495</v>
      </c>
      <c r="GJ116" s="362">
        <v>0</v>
      </c>
      <c r="GK116" s="362">
        <v>115049</v>
      </c>
      <c r="GL116" s="362">
        <v>126072</v>
      </c>
      <c r="GM116" s="362">
        <v>0</v>
      </c>
      <c r="GN116" s="362">
        <v>0</v>
      </c>
      <c r="GO116" s="362">
        <v>0</v>
      </c>
      <c r="GP116" s="362">
        <v>38041</v>
      </c>
      <c r="GQ116" s="362">
        <v>2554</v>
      </c>
      <c r="GR116" s="362">
        <v>23866</v>
      </c>
      <c r="GS116" s="362">
        <v>12687</v>
      </c>
      <c r="GT116" s="362">
        <v>0</v>
      </c>
      <c r="GU116" s="362">
        <v>0</v>
      </c>
      <c r="GV116" s="362">
        <v>0</v>
      </c>
      <c r="GW116" s="362">
        <v>0</v>
      </c>
      <c r="GX116" s="362">
        <v>0</v>
      </c>
      <c r="GY116" s="362">
        <v>492948</v>
      </c>
      <c r="GZ116" s="362">
        <v>182475</v>
      </c>
      <c r="HA116" s="362">
        <v>101817</v>
      </c>
      <c r="HB116" s="362">
        <v>21010</v>
      </c>
      <c r="HC116" s="362">
        <v>193122</v>
      </c>
      <c r="HD116" s="362">
        <v>26483</v>
      </c>
      <c r="HE116" s="362">
        <v>29695</v>
      </c>
      <c r="HF116" s="362">
        <v>102862</v>
      </c>
      <c r="HG116" s="362">
        <v>18394</v>
      </c>
      <c r="HH116" s="362">
        <v>1842620</v>
      </c>
    </row>
    <row r="117" spans="1:216" ht="15" x14ac:dyDescent="0.25">
      <c r="A117" s="356" t="s">
        <v>453</v>
      </c>
      <c r="B117" s="362">
        <v>9553328</v>
      </c>
      <c r="C117" s="362">
        <v>3067449</v>
      </c>
      <c r="D117" s="362">
        <v>2229571</v>
      </c>
      <c r="E117" s="362">
        <v>1557675</v>
      </c>
      <c r="F117" s="362">
        <v>992832</v>
      </c>
      <c r="G117" s="362">
        <v>864556</v>
      </c>
      <c r="H117" s="362">
        <v>818966</v>
      </c>
      <c r="I117" s="362">
        <v>426353</v>
      </c>
      <c r="J117" s="362">
        <v>566154</v>
      </c>
      <c r="K117" s="362">
        <v>321407</v>
      </c>
      <c r="L117" s="362">
        <v>203014</v>
      </c>
      <c r="M117" s="362">
        <v>144581</v>
      </c>
      <c r="N117" s="362">
        <v>146051</v>
      </c>
      <c r="O117" s="362">
        <v>79381</v>
      </c>
      <c r="P117" s="362">
        <v>64838</v>
      </c>
      <c r="Q117" s="362">
        <v>328853</v>
      </c>
      <c r="R117" s="362">
        <v>107534</v>
      </c>
      <c r="S117" s="362">
        <v>201100</v>
      </c>
      <c r="T117" s="362">
        <v>1046136</v>
      </c>
      <c r="U117" s="362">
        <v>726004</v>
      </c>
      <c r="V117" s="362">
        <v>411566</v>
      </c>
      <c r="W117" s="362">
        <v>579484</v>
      </c>
      <c r="X117" s="362">
        <v>469526</v>
      </c>
      <c r="Y117" s="362">
        <v>123105</v>
      </c>
      <c r="Z117" s="362">
        <v>6417204</v>
      </c>
      <c r="AA117" s="362">
        <v>5904229</v>
      </c>
      <c r="AB117" s="362">
        <v>540768</v>
      </c>
      <c r="AC117" s="362">
        <v>3031413</v>
      </c>
      <c r="AD117" s="362">
        <v>1749767</v>
      </c>
      <c r="AE117" s="362">
        <v>167874</v>
      </c>
      <c r="AF117" s="362">
        <v>1128004</v>
      </c>
      <c r="AG117" s="362">
        <v>1258587</v>
      </c>
      <c r="AH117" s="362">
        <v>2206486</v>
      </c>
      <c r="AI117" s="362">
        <v>1027895</v>
      </c>
      <c r="AJ117" s="362">
        <v>2307639</v>
      </c>
      <c r="AK117" s="362">
        <v>556752</v>
      </c>
      <c r="AL117" s="362">
        <v>72808</v>
      </c>
      <c r="AM117" s="362">
        <v>1825557</v>
      </c>
      <c r="AN117" s="362">
        <v>28756</v>
      </c>
      <c r="AO117" s="362">
        <v>813057</v>
      </c>
      <c r="AP117" s="362">
        <v>682082</v>
      </c>
      <c r="AQ117" s="362">
        <v>4123</v>
      </c>
      <c r="AR117" s="362">
        <v>365596</v>
      </c>
      <c r="AS117" s="362">
        <v>93436</v>
      </c>
      <c r="AT117" s="362">
        <v>235872</v>
      </c>
      <c r="AU117" s="362">
        <v>104671</v>
      </c>
      <c r="AV117" s="362">
        <v>294205</v>
      </c>
      <c r="AW117" s="362">
        <v>56761</v>
      </c>
      <c r="AX117" s="362">
        <v>3770</v>
      </c>
      <c r="AY117" s="362">
        <v>3606506</v>
      </c>
      <c r="AZ117" s="362">
        <v>629266</v>
      </c>
      <c r="BA117" s="362">
        <v>46482</v>
      </c>
      <c r="BB117" s="362">
        <v>28576</v>
      </c>
      <c r="BC117" s="362">
        <v>559444</v>
      </c>
      <c r="BD117" s="362">
        <v>34975</v>
      </c>
      <c r="BE117" s="362">
        <v>0</v>
      </c>
      <c r="BF117" s="362">
        <v>0</v>
      </c>
      <c r="BG117" s="362">
        <v>99324</v>
      </c>
      <c r="BH117" s="362">
        <v>42582</v>
      </c>
      <c r="BI117" s="362">
        <v>15972</v>
      </c>
      <c r="BJ117" s="362">
        <v>70614</v>
      </c>
      <c r="BK117" s="362">
        <v>0</v>
      </c>
      <c r="BL117" s="362">
        <v>0</v>
      </c>
      <c r="BM117" s="362">
        <v>0</v>
      </c>
      <c r="BN117" s="362">
        <v>1490064</v>
      </c>
      <c r="BO117" s="362">
        <v>24166</v>
      </c>
      <c r="BP117" s="362">
        <v>20723</v>
      </c>
      <c r="BQ117" s="362">
        <v>1449870</v>
      </c>
      <c r="BR117" s="362">
        <v>0</v>
      </c>
      <c r="BS117" s="362">
        <v>0</v>
      </c>
      <c r="BT117" s="362">
        <v>0</v>
      </c>
      <c r="BU117" s="362">
        <v>911443</v>
      </c>
      <c r="BV117" s="362">
        <v>27938</v>
      </c>
      <c r="BW117" s="362">
        <v>29242</v>
      </c>
      <c r="BX117" s="362">
        <v>866414</v>
      </c>
      <c r="BY117" s="362">
        <v>13789</v>
      </c>
      <c r="BZ117" s="362">
        <v>0</v>
      </c>
      <c r="CA117" s="362">
        <v>0</v>
      </c>
      <c r="CB117" s="362">
        <v>163302</v>
      </c>
      <c r="CC117" s="362">
        <v>73767</v>
      </c>
      <c r="CD117" s="362">
        <v>31075</v>
      </c>
      <c r="CE117" s="362">
        <v>81124</v>
      </c>
      <c r="CF117" s="362">
        <v>0</v>
      </c>
      <c r="CG117" s="362">
        <v>0</v>
      </c>
      <c r="CH117" s="362">
        <v>0</v>
      </c>
      <c r="CI117" s="362">
        <v>1752423</v>
      </c>
      <c r="CJ117" s="362">
        <v>587138</v>
      </c>
      <c r="CK117" s="362">
        <v>108775</v>
      </c>
      <c r="CL117" s="362">
        <v>1160615</v>
      </c>
      <c r="CM117" s="362">
        <v>0</v>
      </c>
      <c r="CN117" s="362">
        <v>0</v>
      </c>
      <c r="CO117" s="362">
        <v>390084</v>
      </c>
      <c r="CP117" s="362">
        <v>1557802</v>
      </c>
      <c r="CQ117" s="362">
        <v>247341</v>
      </c>
      <c r="CR117" s="362">
        <v>562745</v>
      </c>
      <c r="CS117" s="362">
        <v>131284</v>
      </c>
      <c r="CT117" s="362">
        <v>503754</v>
      </c>
      <c r="CU117" s="362">
        <v>260052</v>
      </c>
      <c r="CV117" s="362">
        <v>265217</v>
      </c>
      <c r="CW117" s="362">
        <v>220250</v>
      </c>
      <c r="CX117" s="362">
        <v>0</v>
      </c>
      <c r="CY117" s="362">
        <v>0</v>
      </c>
      <c r="CZ117" s="362">
        <v>0</v>
      </c>
      <c r="DA117" s="362">
        <v>103144</v>
      </c>
      <c r="DB117" s="362">
        <v>112105</v>
      </c>
      <c r="DC117" s="362">
        <v>38385</v>
      </c>
      <c r="DD117" s="362">
        <v>4479495</v>
      </c>
      <c r="DE117" s="362">
        <v>1807392</v>
      </c>
      <c r="DF117" s="362">
        <v>2148640</v>
      </c>
      <c r="DG117" s="362">
        <v>2564966</v>
      </c>
      <c r="DH117" s="362">
        <v>177456</v>
      </c>
      <c r="DI117" s="362">
        <v>52551</v>
      </c>
      <c r="DJ117" s="362">
        <v>25477</v>
      </c>
      <c r="DK117" s="362">
        <v>6167005</v>
      </c>
      <c r="DL117" s="362">
        <v>4753248</v>
      </c>
      <c r="DM117" s="362">
        <v>2986780</v>
      </c>
      <c r="DN117" s="362">
        <v>909128</v>
      </c>
      <c r="DO117" s="362">
        <v>683819</v>
      </c>
      <c r="DP117" s="362">
        <v>540582</v>
      </c>
      <c r="DQ117" s="362">
        <v>1688525</v>
      </c>
      <c r="DR117" s="362">
        <v>0</v>
      </c>
      <c r="DS117" s="362">
        <v>164597</v>
      </c>
      <c r="DT117" s="362">
        <v>563079</v>
      </c>
      <c r="DU117" s="362">
        <v>254049</v>
      </c>
      <c r="DV117" s="362">
        <v>2783650</v>
      </c>
      <c r="DW117" s="362">
        <v>942333</v>
      </c>
      <c r="DX117" s="362">
        <v>761562</v>
      </c>
      <c r="DY117" s="362">
        <v>381498</v>
      </c>
      <c r="DZ117" s="362">
        <v>1671077</v>
      </c>
      <c r="EA117" s="362">
        <v>0</v>
      </c>
      <c r="EB117" s="362">
        <v>137966</v>
      </c>
      <c r="EC117" s="362">
        <v>503076</v>
      </c>
      <c r="ED117" s="362">
        <v>275514</v>
      </c>
      <c r="EE117" s="362">
        <v>4526609</v>
      </c>
      <c r="EF117" s="362">
        <v>1650019</v>
      </c>
      <c r="EG117" s="362">
        <v>1296089</v>
      </c>
      <c r="EH117" s="362">
        <v>747248</v>
      </c>
      <c r="EI117" s="362">
        <v>2748101</v>
      </c>
      <c r="EJ117" s="362">
        <v>0</v>
      </c>
      <c r="EK117" s="362">
        <v>247004</v>
      </c>
      <c r="EL117" s="362">
        <v>941853</v>
      </c>
      <c r="EM117" s="362">
        <v>483267</v>
      </c>
      <c r="EN117" s="362">
        <v>734894</v>
      </c>
      <c r="EO117" s="362">
        <v>146693</v>
      </c>
      <c r="EP117" s="362">
        <v>92861</v>
      </c>
      <c r="EQ117" s="362">
        <v>146226</v>
      </c>
      <c r="ER117" s="362">
        <v>355675</v>
      </c>
      <c r="ES117" s="362">
        <v>0</v>
      </c>
      <c r="ET117" s="362">
        <v>25180</v>
      </c>
      <c r="EU117" s="362">
        <v>36142</v>
      </c>
      <c r="EV117" s="362">
        <v>26694</v>
      </c>
      <c r="EW117" s="362">
        <v>1660508</v>
      </c>
      <c r="EX117" s="362">
        <v>426248</v>
      </c>
      <c r="EY117" s="362">
        <v>268601</v>
      </c>
      <c r="EZ117" s="362">
        <v>276605</v>
      </c>
      <c r="FA117" s="362">
        <v>806047</v>
      </c>
      <c r="FB117" s="362">
        <v>15679</v>
      </c>
      <c r="FC117" s="362">
        <v>79447</v>
      </c>
      <c r="FD117" s="362">
        <v>245881</v>
      </c>
      <c r="FE117" s="362">
        <v>107903</v>
      </c>
      <c r="FF117" s="362">
        <v>505328</v>
      </c>
      <c r="FG117" s="362">
        <v>195608</v>
      </c>
      <c r="FH117" s="362">
        <v>85473</v>
      </c>
      <c r="FI117" s="362">
        <v>69171</v>
      </c>
      <c r="FJ117" s="362">
        <v>108340</v>
      </c>
      <c r="FK117" s="362">
        <v>6276</v>
      </c>
      <c r="FL117" s="362">
        <v>12231</v>
      </c>
      <c r="FM117" s="362">
        <v>14619</v>
      </c>
      <c r="FN117" s="362">
        <v>27673</v>
      </c>
      <c r="FO117" s="362">
        <v>408030</v>
      </c>
      <c r="FP117" s="362">
        <v>351560</v>
      </c>
      <c r="FQ117" s="362">
        <v>7497</v>
      </c>
      <c r="FR117" s="362">
        <v>7538</v>
      </c>
      <c r="FS117" s="362">
        <v>77867</v>
      </c>
      <c r="FT117" s="362">
        <v>0</v>
      </c>
      <c r="FU117" s="362">
        <v>0</v>
      </c>
      <c r="FV117" s="362">
        <v>0</v>
      </c>
      <c r="FW117" s="362">
        <v>0</v>
      </c>
      <c r="FX117" s="362">
        <v>1623592</v>
      </c>
      <c r="FY117" s="362">
        <v>407127</v>
      </c>
      <c r="FZ117" s="362">
        <v>356576</v>
      </c>
      <c r="GA117" s="362">
        <v>222586</v>
      </c>
      <c r="GB117" s="362">
        <v>897225</v>
      </c>
      <c r="GC117" s="362">
        <v>0</v>
      </c>
      <c r="GD117" s="362">
        <v>39024</v>
      </c>
      <c r="GE117" s="362">
        <v>69813</v>
      </c>
      <c r="GF117" s="362">
        <v>19015</v>
      </c>
      <c r="GG117" s="362">
        <v>255743</v>
      </c>
      <c r="GH117" s="362">
        <v>20544</v>
      </c>
      <c r="GI117" s="362">
        <v>0</v>
      </c>
      <c r="GJ117" s="362">
        <v>6435</v>
      </c>
      <c r="GK117" s="362">
        <v>180511</v>
      </c>
      <c r="GL117" s="362">
        <v>138676</v>
      </c>
      <c r="GM117" s="362">
        <v>0</v>
      </c>
      <c r="GN117" s="362">
        <v>0</v>
      </c>
      <c r="GO117" s="362">
        <v>0</v>
      </c>
      <c r="GP117" s="362">
        <v>185477</v>
      </c>
      <c r="GQ117" s="362">
        <v>14267</v>
      </c>
      <c r="GR117" s="362">
        <v>140831</v>
      </c>
      <c r="GS117" s="362">
        <v>35446</v>
      </c>
      <c r="GT117" s="362">
        <v>0</v>
      </c>
      <c r="GU117" s="362">
        <v>0</v>
      </c>
      <c r="GV117" s="362">
        <v>0</v>
      </c>
      <c r="GW117" s="362">
        <v>0</v>
      </c>
      <c r="GX117" s="362">
        <v>0</v>
      </c>
      <c r="GY117" s="362">
        <v>683077</v>
      </c>
      <c r="GZ117" s="362">
        <v>302063</v>
      </c>
      <c r="HA117" s="362">
        <v>146024</v>
      </c>
      <c r="HB117" s="362">
        <v>27813</v>
      </c>
      <c r="HC117" s="362">
        <v>323594</v>
      </c>
      <c r="HD117" s="362">
        <v>0</v>
      </c>
      <c r="HE117" s="362">
        <v>9036</v>
      </c>
      <c r="HF117" s="362">
        <v>62629</v>
      </c>
      <c r="HG117" s="362">
        <v>27329</v>
      </c>
      <c r="HH117" s="362">
        <v>3595553</v>
      </c>
    </row>
    <row r="118" spans="1:216" ht="15" x14ac:dyDescent="0.25">
      <c r="A118" s="356" t="s">
        <v>454</v>
      </c>
      <c r="B118" s="362">
        <v>11044850</v>
      </c>
      <c r="C118" s="362">
        <v>2661589</v>
      </c>
      <c r="D118" s="362">
        <v>2121177</v>
      </c>
      <c r="E118" s="362">
        <v>1720961</v>
      </c>
      <c r="F118" s="362">
        <v>1192686</v>
      </c>
      <c r="G118" s="362">
        <v>975350</v>
      </c>
      <c r="H118" s="362">
        <v>999542</v>
      </c>
      <c r="I118" s="362">
        <v>501886</v>
      </c>
      <c r="J118" s="362">
        <v>695601</v>
      </c>
      <c r="K118" s="362">
        <v>198855</v>
      </c>
      <c r="L118" s="362">
        <v>148073</v>
      </c>
      <c r="M118" s="362">
        <v>56978</v>
      </c>
      <c r="N118" s="362">
        <v>31231</v>
      </c>
      <c r="O118" s="362">
        <v>16536</v>
      </c>
      <c r="P118" s="362">
        <v>17139</v>
      </c>
      <c r="Q118" s="362">
        <v>214478</v>
      </c>
      <c r="R118" s="362">
        <v>104741</v>
      </c>
      <c r="S118" s="362">
        <v>80893</v>
      </c>
      <c r="T118" s="362">
        <v>940994</v>
      </c>
      <c r="U118" s="362">
        <v>747505</v>
      </c>
      <c r="V118" s="362">
        <v>381749</v>
      </c>
      <c r="W118" s="362">
        <v>312278</v>
      </c>
      <c r="X118" s="362">
        <v>242835</v>
      </c>
      <c r="Y118" s="362">
        <v>74555</v>
      </c>
      <c r="Z118" s="362">
        <v>8285088</v>
      </c>
      <c r="AA118" s="362">
        <v>7400032</v>
      </c>
      <c r="AB118" s="362">
        <v>484132</v>
      </c>
      <c r="AC118" s="362">
        <v>3606202</v>
      </c>
      <c r="AD118" s="362">
        <v>2024182</v>
      </c>
      <c r="AE118" s="362">
        <v>81580</v>
      </c>
      <c r="AF118" s="362">
        <v>1803123</v>
      </c>
      <c r="AG118" s="362">
        <v>1046539</v>
      </c>
      <c r="AH118" s="362">
        <v>2189825</v>
      </c>
      <c r="AI118" s="362">
        <v>1069295</v>
      </c>
      <c r="AJ118" s="362">
        <v>3432203</v>
      </c>
      <c r="AK118" s="362">
        <v>809260</v>
      </c>
      <c r="AL118" s="362">
        <v>133509</v>
      </c>
      <c r="AM118" s="362">
        <v>2867786</v>
      </c>
      <c r="AN118" s="362">
        <v>50037</v>
      </c>
      <c r="AO118" s="362">
        <v>1239465</v>
      </c>
      <c r="AP118" s="362">
        <v>1212194</v>
      </c>
      <c r="AQ118" s="362">
        <v>16520</v>
      </c>
      <c r="AR118" s="362">
        <v>541272</v>
      </c>
      <c r="AS118" s="362">
        <v>256920</v>
      </c>
      <c r="AT118" s="362">
        <v>440284</v>
      </c>
      <c r="AU118" s="362">
        <v>149887</v>
      </c>
      <c r="AV118" s="362">
        <v>760505</v>
      </c>
      <c r="AW118" s="362">
        <v>105057</v>
      </c>
      <c r="AX118" s="362">
        <v>66842</v>
      </c>
      <c r="AY118" s="362">
        <v>3578076</v>
      </c>
      <c r="AZ118" s="362">
        <v>830615</v>
      </c>
      <c r="BA118" s="362">
        <v>166643</v>
      </c>
      <c r="BB118" s="362">
        <v>63855</v>
      </c>
      <c r="BC118" s="362">
        <v>674520</v>
      </c>
      <c r="BD118" s="362">
        <v>0</v>
      </c>
      <c r="BE118" s="362">
        <v>0</v>
      </c>
      <c r="BF118" s="362">
        <v>0</v>
      </c>
      <c r="BG118" s="362">
        <v>253860</v>
      </c>
      <c r="BH118" s="362">
        <v>89523</v>
      </c>
      <c r="BI118" s="362">
        <v>0</v>
      </c>
      <c r="BJ118" s="362">
        <v>165356</v>
      </c>
      <c r="BK118" s="362">
        <v>0</v>
      </c>
      <c r="BL118" s="362">
        <v>0</v>
      </c>
      <c r="BM118" s="362">
        <v>0</v>
      </c>
      <c r="BN118" s="362">
        <v>1145666</v>
      </c>
      <c r="BO118" s="362">
        <v>25819</v>
      </c>
      <c r="BP118" s="362">
        <v>83674</v>
      </c>
      <c r="BQ118" s="362">
        <v>1084114</v>
      </c>
      <c r="BR118" s="362">
        <v>26900</v>
      </c>
      <c r="BS118" s="362">
        <v>0</v>
      </c>
      <c r="BT118" s="362">
        <v>0</v>
      </c>
      <c r="BU118" s="362">
        <v>505679</v>
      </c>
      <c r="BV118" s="362">
        <v>42884</v>
      </c>
      <c r="BW118" s="362">
        <v>36438</v>
      </c>
      <c r="BX118" s="362">
        <v>452767</v>
      </c>
      <c r="BY118" s="362">
        <v>0</v>
      </c>
      <c r="BZ118" s="362">
        <v>0</v>
      </c>
      <c r="CA118" s="362">
        <v>0</v>
      </c>
      <c r="CB118" s="362">
        <v>162632</v>
      </c>
      <c r="CC118" s="362">
        <v>70109</v>
      </c>
      <c r="CD118" s="362">
        <v>10143</v>
      </c>
      <c r="CE118" s="362">
        <v>88698</v>
      </c>
      <c r="CF118" s="362">
        <v>0</v>
      </c>
      <c r="CG118" s="362">
        <v>0</v>
      </c>
      <c r="CH118" s="362">
        <v>0</v>
      </c>
      <c r="CI118" s="362">
        <v>2262653</v>
      </c>
      <c r="CJ118" s="362">
        <v>905572</v>
      </c>
      <c r="CK118" s="362">
        <v>159801</v>
      </c>
      <c r="CL118" s="362">
        <v>1480247</v>
      </c>
      <c r="CM118" s="362">
        <v>25291</v>
      </c>
      <c r="CN118" s="362">
        <v>0</v>
      </c>
      <c r="CO118" s="362">
        <v>327145</v>
      </c>
      <c r="CP118" s="362">
        <v>907288</v>
      </c>
      <c r="CQ118" s="362">
        <v>166162</v>
      </c>
      <c r="CR118" s="362">
        <v>339476</v>
      </c>
      <c r="CS118" s="362">
        <v>105227</v>
      </c>
      <c r="CT118" s="362">
        <v>225655</v>
      </c>
      <c r="CU118" s="362">
        <v>101519</v>
      </c>
      <c r="CV118" s="362">
        <v>186835</v>
      </c>
      <c r="CW118" s="362">
        <v>89340</v>
      </c>
      <c r="CX118" s="362">
        <v>0</v>
      </c>
      <c r="CY118" s="362">
        <v>0</v>
      </c>
      <c r="CZ118" s="362">
        <v>0</v>
      </c>
      <c r="DA118" s="362">
        <v>23401</v>
      </c>
      <c r="DB118" s="362">
        <v>53102</v>
      </c>
      <c r="DC118" s="362">
        <v>9593</v>
      </c>
      <c r="DD118" s="362">
        <v>4852111</v>
      </c>
      <c r="DE118" s="362">
        <v>1777513</v>
      </c>
      <c r="DF118" s="362">
        <v>2671929</v>
      </c>
      <c r="DG118" s="362">
        <v>2905392</v>
      </c>
      <c r="DH118" s="362">
        <v>85596</v>
      </c>
      <c r="DI118" s="362">
        <v>24392</v>
      </c>
      <c r="DJ118" s="362">
        <v>20379</v>
      </c>
      <c r="DK118" s="362">
        <v>5725933</v>
      </c>
      <c r="DL118" s="362">
        <v>3678321</v>
      </c>
      <c r="DM118" s="362">
        <v>2507673</v>
      </c>
      <c r="DN118" s="362">
        <v>768491</v>
      </c>
      <c r="DO118" s="362">
        <v>408185</v>
      </c>
      <c r="DP118" s="362">
        <v>342318</v>
      </c>
      <c r="DQ118" s="362">
        <v>1461432</v>
      </c>
      <c r="DR118" s="362">
        <v>0</v>
      </c>
      <c r="DS118" s="362">
        <v>73620</v>
      </c>
      <c r="DT118" s="362">
        <v>327034</v>
      </c>
      <c r="DU118" s="362">
        <v>166072</v>
      </c>
      <c r="DV118" s="362">
        <v>1703980</v>
      </c>
      <c r="DW118" s="362">
        <v>520850</v>
      </c>
      <c r="DX118" s="362">
        <v>396009</v>
      </c>
      <c r="DY118" s="362">
        <v>282581</v>
      </c>
      <c r="DZ118" s="362">
        <v>1081639</v>
      </c>
      <c r="EA118" s="362">
        <v>0</v>
      </c>
      <c r="EB118" s="362">
        <v>55361</v>
      </c>
      <c r="EC118" s="362">
        <v>246733</v>
      </c>
      <c r="ED118" s="362">
        <v>104938</v>
      </c>
      <c r="EE118" s="362">
        <v>3395242</v>
      </c>
      <c r="EF118" s="362">
        <v>1132356</v>
      </c>
      <c r="EG118" s="362">
        <v>721328</v>
      </c>
      <c r="EH118" s="362">
        <v>527898</v>
      </c>
      <c r="EI118" s="362">
        <v>2103834</v>
      </c>
      <c r="EJ118" s="362">
        <v>0</v>
      </c>
      <c r="EK118" s="362">
        <v>121535</v>
      </c>
      <c r="EL118" s="362">
        <v>520170</v>
      </c>
      <c r="EM118" s="362">
        <v>229185</v>
      </c>
      <c r="EN118" s="362">
        <v>668482</v>
      </c>
      <c r="EO118" s="362">
        <v>96048</v>
      </c>
      <c r="EP118" s="362">
        <v>88872</v>
      </c>
      <c r="EQ118" s="362">
        <v>83482</v>
      </c>
      <c r="ER118" s="362">
        <v>457668</v>
      </c>
      <c r="ES118" s="362">
        <v>0</v>
      </c>
      <c r="ET118" s="362">
        <v>0</v>
      </c>
      <c r="EU118" s="362">
        <v>38375</v>
      </c>
      <c r="EV118" s="362">
        <v>37804</v>
      </c>
      <c r="EW118" s="362">
        <v>1486751</v>
      </c>
      <c r="EX118" s="362">
        <v>444375</v>
      </c>
      <c r="EY118" s="362">
        <v>260103</v>
      </c>
      <c r="EZ118" s="362">
        <v>282108</v>
      </c>
      <c r="FA118" s="362">
        <v>691652</v>
      </c>
      <c r="FB118" s="362">
        <v>0</v>
      </c>
      <c r="FC118" s="362">
        <v>6839</v>
      </c>
      <c r="FD118" s="362">
        <v>143895</v>
      </c>
      <c r="FE118" s="362">
        <v>61445</v>
      </c>
      <c r="FF118" s="362">
        <v>733143</v>
      </c>
      <c r="FG118" s="362">
        <v>228183</v>
      </c>
      <c r="FH118" s="362">
        <v>38648</v>
      </c>
      <c r="FI118" s="362">
        <v>116288</v>
      </c>
      <c r="FJ118" s="362">
        <v>237714</v>
      </c>
      <c r="FK118" s="362">
        <v>20533</v>
      </c>
      <c r="FL118" s="362">
        <v>0</v>
      </c>
      <c r="FM118" s="362">
        <v>72202</v>
      </c>
      <c r="FN118" s="362">
        <v>17150</v>
      </c>
      <c r="FO118" s="362">
        <v>1211561</v>
      </c>
      <c r="FP118" s="362">
        <v>899140</v>
      </c>
      <c r="FQ118" s="362">
        <v>69691</v>
      </c>
      <c r="FR118" s="362">
        <v>8642</v>
      </c>
      <c r="FS118" s="362">
        <v>396633</v>
      </c>
      <c r="FT118" s="362">
        <v>0</v>
      </c>
      <c r="FU118" s="362">
        <v>6774</v>
      </c>
      <c r="FV118" s="362">
        <v>20417</v>
      </c>
      <c r="FW118" s="362">
        <v>2910</v>
      </c>
      <c r="FX118" s="362">
        <v>1110830</v>
      </c>
      <c r="FY118" s="362">
        <v>336137</v>
      </c>
      <c r="FZ118" s="362">
        <v>144103</v>
      </c>
      <c r="GA118" s="362">
        <v>199920</v>
      </c>
      <c r="GB118" s="362">
        <v>626453</v>
      </c>
      <c r="GC118" s="362">
        <v>0</v>
      </c>
      <c r="GD118" s="362">
        <v>0</v>
      </c>
      <c r="GE118" s="362">
        <v>74588</v>
      </c>
      <c r="GF118" s="362">
        <v>11197</v>
      </c>
      <c r="GG118" s="362">
        <v>79552</v>
      </c>
      <c r="GH118" s="362">
        <v>39047</v>
      </c>
      <c r="GI118" s="362">
        <v>0</v>
      </c>
      <c r="GJ118" s="362">
        <v>9883</v>
      </c>
      <c r="GK118" s="362">
        <v>37107</v>
      </c>
      <c r="GL118" s="362">
        <v>28960</v>
      </c>
      <c r="GM118" s="362">
        <v>0</v>
      </c>
      <c r="GN118" s="362">
        <v>0</v>
      </c>
      <c r="GO118" s="362">
        <v>0</v>
      </c>
      <c r="GP118" s="362">
        <v>403287</v>
      </c>
      <c r="GQ118" s="362">
        <v>9493</v>
      </c>
      <c r="GR118" s="362">
        <v>297034</v>
      </c>
      <c r="GS118" s="362">
        <v>135743</v>
      </c>
      <c r="GT118" s="362">
        <v>0</v>
      </c>
      <c r="GU118" s="362">
        <v>0</v>
      </c>
      <c r="GV118" s="362">
        <v>0</v>
      </c>
      <c r="GW118" s="362">
        <v>0</v>
      </c>
      <c r="GX118" s="362">
        <v>0</v>
      </c>
      <c r="GY118" s="362">
        <v>519715</v>
      </c>
      <c r="GZ118" s="362">
        <v>217067</v>
      </c>
      <c r="HA118" s="362">
        <v>78423</v>
      </c>
      <c r="HB118" s="362">
        <v>39492</v>
      </c>
      <c r="HC118" s="362">
        <v>235764</v>
      </c>
      <c r="HD118" s="362">
        <v>10420</v>
      </c>
      <c r="HE118" s="362">
        <v>21197</v>
      </c>
      <c r="HF118" s="362">
        <v>109502</v>
      </c>
      <c r="HG118" s="362">
        <v>50266</v>
      </c>
      <c r="HH118" s="362">
        <v>2912510</v>
      </c>
    </row>
    <row r="119" spans="1:216" ht="15" x14ac:dyDescent="0.25">
      <c r="A119" s="356" t="s">
        <v>455</v>
      </c>
      <c r="B119" s="362">
        <v>15302670</v>
      </c>
      <c r="C119" s="362">
        <v>3634656</v>
      </c>
      <c r="D119" s="362">
        <v>2770319</v>
      </c>
      <c r="E119" s="362">
        <v>2181948</v>
      </c>
      <c r="F119" s="362">
        <v>1417118</v>
      </c>
      <c r="G119" s="362">
        <v>1193881</v>
      </c>
      <c r="H119" s="362">
        <v>1056948</v>
      </c>
      <c r="I119" s="362">
        <v>564064</v>
      </c>
      <c r="J119" s="362">
        <v>692026</v>
      </c>
      <c r="K119" s="362">
        <v>220478</v>
      </c>
      <c r="L119" s="362">
        <v>167376</v>
      </c>
      <c r="M119" s="362">
        <v>52126</v>
      </c>
      <c r="N119" s="362">
        <v>103968</v>
      </c>
      <c r="O119" s="362">
        <v>66729</v>
      </c>
      <c r="P119" s="362">
        <v>45188</v>
      </c>
      <c r="Q119" s="362">
        <v>311658</v>
      </c>
      <c r="R119" s="362">
        <v>105912</v>
      </c>
      <c r="S119" s="362">
        <v>128758</v>
      </c>
      <c r="T119" s="362">
        <v>1086240</v>
      </c>
      <c r="U119" s="362">
        <v>875110</v>
      </c>
      <c r="V119" s="362">
        <v>365697</v>
      </c>
      <c r="W119" s="362">
        <v>496400</v>
      </c>
      <c r="X119" s="362">
        <v>394386</v>
      </c>
      <c r="Y119" s="362">
        <v>127402</v>
      </c>
      <c r="Z119" s="362">
        <v>10792490</v>
      </c>
      <c r="AA119" s="362">
        <v>10055840</v>
      </c>
      <c r="AB119" s="362">
        <v>935497</v>
      </c>
      <c r="AC119" s="362">
        <v>5459877</v>
      </c>
      <c r="AD119" s="362">
        <v>2915170</v>
      </c>
      <c r="AE119" s="362">
        <v>274865</v>
      </c>
      <c r="AF119" s="362">
        <v>2076355</v>
      </c>
      <c r="AG119" s="362">
        <v>2035259</v>
      </c>
      <c r="AH119" s="362">
        <v>3386276</v>
      </c>
      <c r="AI119" s="362">
        <v>1381442</v>
      </c>
      <c r="AJ119" s="362">
        <v>4023734</v>
      </c>
      <c r="AK119" s="362">
        <v>1093019</v>
      </c>
      <c r="AL119" s="362">
        <v>183945</v>
      </c>
      <c r="AM119" s="362">
        <v>2689271</v>
      </c>
      <c r="AN119" s="362">
        <v>66106</v>
      </c>
      <c r="AO119" s="362">
        <v>1254018</v>
      </c>
      <c r="AP119" s="362">
        <v>1006751</v>
      </c>
      <c r="AQ119" s="362">
        <v>20327</v>
      </c>
      <c r="AR119" s="362">
        <v>578439</v>
      </c>
      <c r="AS119" s="362">
        <v>186297</v>
      </c>
      <c r="AT119" s="362">
        <v>292159</v>
      </c>
      <c r="AU119" s="362">
        <v>140446</v>
      </c>
      <c r="AV119" s="362">
        <v>532027</v>
      </c>
      <c r="AW119" s="362">
        <v>75485</v>
      </c>
      <c r="AX119" s="362">
        <v>18964</v>
      </c>
      <c r="AY119" s="362">
        <v>5409733</v>
      </c>
      <c r="AZ119" s="362">
        <v>1305907</v>
      </c>
      <c r="BA119" s="362">
        <v>207638</v>
      </c>
      <c r="BB119" s="362">
        <v>60039</v>
      </c>
      <c r="BC119" s="362">
        <v>1137313</v>
      </c>
      <c r="BD119" s="362">
        <v>20303</v>
      </c>
      <c r="BE119" s="362">
        <v>0</v>
      </c>
      <c r="BF119" s="362">
        <v>0</v>
      </c>
      <c r="BG119" s="362">
        <v>315514</v>
      </c>
      <c r="BH119" s="362">
        <v>128233</v>
      </c>
      <c r="BI119" s="362">
        <v>16108</v>
      </c>
      <c r="BJ119" s="362">
        <v>200120</v>
      </c>
      <c r="BK119" s="362">
        <v>0</v>
      </c>
      <c r="BL119" s="362">
        <v>0</v>
      </c>
      <c r="BM119" s="362">
        <v>0</v>
      </c>
      <c r="BN119" s="362">
        <v>2021854</v>
      </c>
      <c r="BO119" s="362">
        <v>65475</v>
      </c>
      <c r="BP119" s="362">
        <v>60081</v>
      </c>
      <c r="BQ119" s="362">
        <v>1948008</v>
      </c>
      <c r="BR119" s="362">
        <v>16887</v>
      </c>
      <c r="BS119" s="362">
        <v>0</v>
      </c>
      <c r="BT119" s="362">
        <v>0</v>
      </c>
      <c r="BU119" s="362">
        <v>1435822</v>
      </c>
      <c r="BV119" s="362">
        <v>60141</v>
      </c>
      <c r="BW119" s="362">
        <v>58816</v>
      </c>
      <c r="BX119" s="362">
        <v>1353506</v>
      </c>
      <c r="BY119" s="362">
        <v>19082</v>
      </c>
      <c r="BZ119" s="362">
        <v>0</v>
      </c>
      <c r="CA119" s="362">
        <v>0</v>
      </c>
      <c r="CB119" s="362">
        <v>310911</v>
      </c>
      <c r="CC119" s="362">
        <v>172426</v>
      </c>
      <c r="CD119" s="362">
        <v>28036</v>
      </c>
      <c r="CE119" s="362">
        <v>144300</v>
      </c>
      <c r="CF119" s="362">
        <v>0</v>
      </c>
      <c r="CG119" s="362">
        <v>0</v>
      </c>
      <c r="CH119" s="362">
        <v>0</v>
      </c>
      <c r="CI119" s="362">
        <v>2464495</v>
      </c>
      <c r="CJ119" s="362">
        <v>943970</v>
      </c>
      <c r="CK119" s="362">
        <v>141755</v>
      </c>
      <c r="CL119" s="362">
        <v>1632112</v>
      </c>
      <c r="CM119" s="362">
        <v>5721</v>
      </c>
      <c r="CN119" s="362">
        <v>0</v>
      </c>
      <c r="CO119" s="362">
        <v>314550</v>
      </c>
      <c r="CP119" s="362">
        <v>1665392</v>
      </c>
      <c r="CQ119" s="362">
        <v>250409</v>
      </c>
      <c r="CR119" s="362">
        <v>754748</v>
      </c>
      <c r="CS119" s="362">
        <v>151538</v>
      </c>
      <c r="CT119" s="362">
        <v>495238</v>
      </c>
      <c r="CU119" s="362">
        <v>213522</v>
      </c>
      <c r="CV119" s="362">
        <v>350475</v>
      </c>
      <c r="CW119" s="362">
        <v>262205</v>
      </c>
      <c r="CX119" s="362">
        <v>0</v>
      </c>
      <c r="CY119" s="362">
        <v>0</v>
      </c>
      <c r="CZ119" s="362">
        <v>0</v>
      </c>
      <c r="DA119" s="362">
        <v>122804</v>
      </c>
      <c r="DB119" s="362">
        <v>142803</v>
      </c>
      <c r="DC119" s="362">
        <v>11000</v>
      </c>
      <c r="DD119" s="362">
        <v>6298521</v>
      </c>
      <c r="DE119" s="362">
        <v>2371846</v>
      </c>
      <c r="DF119" s="362">
        <v>3050960</v>
      </c>
      <c r="DG119" s="362">
        <v>3571353</v>
      </c>
      <c r="DH119" s="362">
        <v>131072</v>
      </c>
      <c r="DI119" s="362">
        <v>64270</v>
      </c>
      <c r="DJ119" s="362">
        <v>3643</v>
      </c>
      <c r="DK119" s="362">
        <v>9027154</v>
      </c>
      <c r="DL119" s="362">
        <v>6392759</v>
      </c>
      <c r="DM119" s="362">
        <v>4791647</v>
      </c>
      <c r="DN119" s="362">
        <v>1228775</v>
      </c>
      <c r="DO119" s="362">
        <v>966641</v>
      </c>
      <c r="DP119" s="362">
        <v>666375</v>
      </c>
      <c r="DQ119" s="362">
        <v>3164713</v>
      </c>
      <c r="DR119" s="362">
        <v>0</v>
      </c>
      <c r="DS119" s="362">
        <v>160312</v>
      </c>
      <c r="DT119" s="362">
        <v>671337</v>
      </c>
      <c r="DU119" s="362">
        <v>323926</v>
      </c>
      <c r="DV119" s="362">
        <v>2707308</v>
      </c>
      <c r="DW119" s="362">
        <v>795087</v>
      </c>
      <c r="DX119" s="362">
        <v>673618</v>
      </c>
      <c r="DY119" s="362">
        <v>320462</v>
      </c>
      <c r="DZ119" s="362">
        <v>1697768</v>
      </c>
      <c r="EA119" s="362">
        <v>0</v>
      </c>
      <c r="EB119" s="362">
        <v>77764</v>
      </c>
      <c r="EC119" s="362">
        <v>399451</v>
      </c>
      <c r="ED119" s="362">
        <v>296196</v>
      </c>
      <c r="EE119" s="362">
        <v>6046964</v>
      </c>
      <c r="EF119" s="362">
        <v>1829163</v>
      </c>
      <c r="EG119" s="362">
        <v>1431038</v>
      </c>
      <c r="EH119" s="362">
        <v>860477</v>
      </c>
      <c r="EI119" s="362">
        <v>4094930</v>
      </c>
      <c r="EJ119" s="362">
        <v>0</v>
      </c>
      <c r="EK119" s="362">
        <v>196099</v>
      </c>
      <c r="EL119" s="362">
        <v>938370</v>
      </c>
      <c r="EM119" s="362">
        <v>512494</v>
      </c>
      <c r="EN119" s="362">
        <v>927493</v>
      </c>
      <c r="EO119" s="362">
        <v>125064</v>
      </c>
      <c r="EP119" s="362">
        <v>161624</v>
      </c>
      <c r="EQ119" s="362">
        <v>137545</v>
      </c>
      <c r="ER119" s="362">
        <v>543784</v>
      </c>
      <c r="ES119" s="362">
        <v>0</v>
      </c>
      <c r="ET119" s="362">
        <v>24585</v>
      </c>
      <c r="EU119" s="362">
        <v>45626</v>
      </c>
      <c r="EV119" s="362">
        <v>53280</v>
      </c>
      <c r="EW119" s="362">
        <v>2605583</v>
      </c>
      <c r="EX119" s="362">
        <v>620699</v>
      </c>
      <c r="EY119" s="362">
        <v>510781</v>
      </c>
      <c r="EZ119" s="362">
        <v>386174</v>
      </c>
      <c r="FA119" s="362">
        <v>1549362</v>
      </c>
      <c r="FB119" s="362">
        <v>10037</v>
      </c>
      <c r="FC119" s="362">
        <v>76042</v>
      </c>
      <c r="FD119" s="362">
        <v>243214</v>
      </c>
      <c r="FE119" s="362">
        <v>143658</v>
      </c>
      <c r="FF119" s="362">
        <v>798029</v>
      </c>
      <c r="FG119" s="362">
        <v>271596</v>
      </c>
      <c r="FH119" s="362">
        <v>122878</v>
      </c>
      <c r="FI119" s="362">
        <v>84082</v>
      </c>
      <c r="FJ119" s="362">
        <v>200503</v>
      </c>
      <c r="FK119" s="362">
        <v>8750</v>
      </c>
      <c r="FL119" s="362">
        <v>6099</v>
      </c>
      <c r="FM119" s="362">
        <v>26488</v>
      </c>
      <c r="FN119" s="362">
        <v>12860</v>
      </c>
      <c r="FO119" s="362">
        <v>620612</v>
      </c>
      <c r="FP119" s="362">
        <v>443808</v>
      </c>
      <c r="FQ119" s="362">
        <v>2164</v>
      </c>
      <c r="FR119" s="362">
        <v>1014</v>
      </c>
      <c r="FS119" s="362">
        <v>208424</v>
      </c>
      <c r="FT119" s="362">
        <v>0</v>
      </c>
      <c r="FU119" s="362">
        <v>0</v>
      </c>
      <c r="FV119" s="362">
        <v>0</v>
      </c>
      <c r="FW119" s="362">
        <v>2963</v>
      </c>
      <c r="FX119" s="362">
        <v>2502980</v>
      </c>
      <c r="FY119" s="362">
        <v>529418</v>
      </c>
      <c r="FZ119" s="362">
        <v>535943</v>
      </c>
      <c r="GA119" s="362">
        <v>426993</v>
      </c>
      <c r="GB119" s="362">
        <v>1478947</v>
      </c>
      <c r="GC119" s="362">
        <v>0</v>
      </c>
      <c r="GD119" s="362">
        <v>19572</v>
      </c>
      <c r="GE119" s="362">
        <v>121003</v>
      </c>
      <c r="GF119" s="362">
        <v>29417</v>
      </c>
      <c r="GG119" s="362">
        <v>629227</v>
      </c>
      <c r="GH119" s="362">
        <v>37713</v>
      </c>
      <c r="GI119" s="362">
        <v>10498</v>
      </c>
      <c r="GJ119" s="362">
        <v>21251</v>
      </c>
      <c r="GK119" s="362">
        <v>321398</v>
      </c>
      <c r="GL119" s="362">
        <v>421963</v>
      </c>
      <c r="GM119" s="362">
        <v>0</v>
      </c>
      <c r="GN119" s="362">
        <v>0</v>
      </c>
      <c r="GO119" s="362">
        <v>0</v>
      </c>
      <c r="GP119" s="362">
        <v>333506</v>
      </c>
      <c r="GQ119" s="362">
        <v>23810</v>
      </c>
      <c r="GR119" s="362">
        <v>242482</v>
      </c>
      <c r="GS119" s="362">
        <v>63587</v>
      </c>
      <c r="GT119" s="362">
        <v>0</v>
      </c>
      <c r="GU119" s="362">
        <v>0</v>
      </c>
      <c r="GV119" s="362">
        <v>0</v>
      </c>
      <c r="GW119" s="362">
        <v>12965</v>
      </c>
      <c r="GX119" s="362">
        <v>0</v>
      </c>
      <c r="GY119" s="362">
        <v>858182</v>
      </c>
      <c r="GZ119" s="362">
        <v>322306</v>
      </c>
      <c r="HA119" s="362">
        <v>150307</v>
      </c>
      <c r="HB119" s="362">
        <v>29088</v>
      </c>
      <c r="HC119" s="362">
        <v>465790</v>
      </c>
      <c r="HD119" s="362">
        <v>26660</v>
      </c>
      <c r="HE119" s="362">
        <v>6787</v>
      </c>
      <c r="HF119" s="362">
        <v>90776</v>
      </c>
      <c r="HG119" s="362">
        <v>28273</v>
      </c>
      <c r="HH119" s="362">
        <v>4947425</v>
      </c>
    </row>
    <row r="120" spans="1:216" ht="15" x14ac:dyDescent="0.25">
      <c r="A120" s="356" t="s">
        <v>456</v>
      </c>
      <c r="B120" s="362">
        <v>15125220</v>
      </c>
      <c r="C120" s="362">
        <v>3772389</v>
      </c>
      <c r="D120" s="362">
        <v>2654353</v>
      </c>
      <c r="E120" s="362">
        <v>1592055</v>
      </c>
      <c r="F120" s="362">
        <v>1081276</v>
      </c>
      <c r="G120" s="362">
        <v>925803</v>
      </c>
      <c r="H120" s="362">
        <v>1329718</v>
      </c>
      <c r="I120" s="362">
        <v>642407</v>
      </c>
      <c r="J120" s="362">
        <v>968395</v>
      </c>
      <c r="K120" s="362">
        <v>448414</v>
      </c>
      <c r="L120" s="362">
        <v>293439</v>
      </c>
      <c r="M120" s="362">
        <v>194374</v>
      </c>
      <c r="N120" s="362">
        <v>158262</v>
      </c>
      <c r="O120" s="362">
        <v>70669</v>
      </c>
      <c r="P120" s="362">
        <v>96774</v>
      </c>
      <c r="Q120" s="362">
        <v>519813</v>
      </c>
      <c r="R120" s="362">
        <v>155621</v>
      </c>
      <c r="S120" s="362">
        <v>295690</v>
      </c>
      <c r="T120" s="362">
        <v>1272419</v>
      </c>
      <c r="U120" s="362">
        <v>874821</v>
      </c>
      <c r="V120" s="362">
        <v>582513</v>
      </c>
      <c r="W120" s="362">
        <v>596567</v>
      </c>
      <c r="X120" s="362">
        <v>476319</v>
      </c>
      <c r="Y120" s="362">
        <v>121699</v>
      </c>
      <c r="Z120" s="362">
        <v>8383341</v>
      </c>
      <c r="AA120" s="362">
        <v>7486719</v>
      </c>
      <c r="AB120" s="362">
        <v>588592</v>
      </c>
      <c r="AC120" s="362">
        <v>3178055</v>
      </c>
      <c r="AD120" s="362">
        <v>1935069</v>
      </c>
      <c r="AE120" s="362">
        <v>94415</v>
      </c>
      <c r="AF120" s="362">
        <v>1608327</v>
      </c>
      <c r="AG120" s="362">
        <v>1154351</v>
      </c>
      <c r="AH120" s="362">
        <v>2233576</v>
      </c>
      <c r="AI120" s="362">
        <v>1147933</v>
      </c>
      <c r="AJ120" s="362">
        <v>3287299</v>
      </c>
      <c r="AK120" s="362">
        <v>597556</v>
      </c>
      <c r="AL120" s="362">
        <v>115614</v>
      </c>
      <c r="AM120" s="362">
        <v>2708472</v>
      </c>
      <c r="AN120" s="362">
        <v>52305</v>
      </c>
      <c r="AO120" s="362">
        <v>1082375</v>
      </c>
      <c r="AP120" s="362">
        <v>1157344</v>
      </c>
      <c r="AQ120" s="362">
        <v>0</v>
      </c>
      <c r="AR120" s="362">
        <v>458525</v>
      </c>
      <c r="AS120" s="362">
        <v>203158</v>
      </c>
      <c r="AT120" s="362">
        <v>447812</v>
      </c>
      <c r="AU120" s="362">
        <v>149280</v>
      </c>
      <c r="AV120" s="362">
        <v>629428</v>
      </c>
      <c r="AW120" s="362">
        <v>69442</v>
      </c>
      <c r="AX120" s="362">
        <v>44965</v>
      </c>
      <c r="AY120" s="362">
        <v>4737793</v>
      </c>
      <c r="AZ120" s="362">
        <v>508630</v>
      </c>
      <c r="BA120" s="362">
        <v>67337</v>
      </c>
      <c r="BB120" s="362">
        <v>60626</v>
      </c>
      <c r="BC120" s="362">
        <v>362920</v>
      </c>
      <c r="BD120" s="362">
        <v>45026</v>
      </c>
      <c r="BE120" s="362">
        <v>0</v>
      </c>
      <c r="BF120" s="362">
        <v>0</v>
      </c>
      <c r="BG120" s="362">
        <v>54370</v>
      </c>
      <c r="BH120" s="362">
        <v>0</v>
      </c>
      <c r="BI120" s="362">
        <v>0</v>
      </c>
      <c r="BJ120" s="362">
        <v>48183</v>
      </c>
      <c r="BK120" s="362">
        <v>8695</v>
      </c>
      <c r="BL120" s="362">
        <v>0</v>
      </c>
      <c r="BM120" s="362">
        <v>0</v>
      </c>
      <c r="BN120" s="362">
        <v>1655608</v>
      </c>
      <c r="BO120" s="362">
        <v>0</v>
      </c>
      <c r="BP120" s="362">
        <v>97692</v>
      </c>
      <c r="BQ120" s="362">
        <v>1576262</v>
      </c>
      <c r="BR120" s="362">
        <v>35850</v>
      </c>
      <c r="BS120" s="362">
        <v>0</v>
      </c>
      <c r="BT120" s="362">
        <v>0</v>
      </c>
      <c r="BU120" s="362">
        <v>1001952</v>
      </c>
      <c r="BV120" s="362">
        <v>45597</v>
      </c>
      <c r="BW120" s="362">
        <v>51541</v>
      </c>
      <c r="BX120" s="362">
        <v>915287</v>
      </c>
      <c r="BY120" s="362">
        <v>27327</v>
      </c>
      <c r="BZ120" s="362">
        <v>0</v>
      </c>
      <c r="CA120" s="362">
        <v>0</v>
      </c>
      <c r="CB120" s="362">
        <v>113028</v>
      </c>
      <c r="CC120" s="362">
        <v>54361</v>
      </c>
      <c r="CD120" s="362">
        <v>22161</v>
      </c>
      <c r="CE120" s="362">
        <v>48720</v>
      </c>
      <c r="CF120" s="362">
        <v>0</v>
      </c>
      <c r="CG120" s="362">
        <v>0</v>
      </c>
      <c r="CH120" s="362">
        <v>0</v>
      </c>
      <c r="CI120" s="362">
        <v>3001494</v>
      </c>
      <c r="CJ120" s="362">
        <v>891436</v>
      </c>
      <c r="CK120" s="362">
        <v>192504</v>
      </c>
      <c r="CL120" s="362">
        <v>1854635</v>
      </c>
      <c r="CM120" s="362">
        <v>63674</v>
      </c>
      <c r="CN120" s="362">
        <v>0</v>
      </c>
      <c r="CO120" s="362">
        <v>965622</v>
      </c>
      <c r="CP120" s="362">
        <v>2188132</v>
      </c>
      <c r="CQ120" s="362">
        <v>358116</v>
      </c>
      <c r="CR120" s="362">
        <v>644917</v>
      </c>
      <c r="CS120" s="362">
        <v>203686</v>
      </c>
      <c r="CT120" s="362">
        <v>669551</v>
      </c>
      <c r="CU120" s="362">
        <v>520094</v>
      </c>
      <c r="CV120" s="362">
        <v>302584</v>
      </c>
      <c r="CW120" s="362">
        <v>307405</v>
      </c>
      <c r="CX120" s="362">
        <v>0</v>
      </c>
      <c r="CY120" s="362">
        <v>0</v>
      </c>
      <c r="CZ120" s="362">
        <v>0</v>
      </c>
      <c r="DA120" s="362">
        <v>65941</v>
      </c>
      <c r="DB120" s="362">
        <v>195025</v>
      </c>
      <c r="DC120" s="362">
        <v>69117</v>
      </c>
      <c r="DD120" s="362">
        <v>7631184</v>
      </c>
      <c r="DE120" s="362">
        <v>3454406</v>
      </c>
      <c r="DF120" s="362">
        <v>4126442</v>
      </c>
      <c r="DG120" s="362">
        <v>3916823</v>
      </c>
      <c r="DH120" s="362">
        <v>198537</v>
      </c>
      <c r="DI120" s="362">
        <v>79302</v>
      </c>
      <c r="DJ120" s="362">
        <v>46617</v>
      </c>
      <c r="DK120" s="362">
        <v>10216170</v>
      </c>
      <c r="DL120" s="362">
        <v>7099872</v>
      </c>
      <c r="DM120" s="362">
        <v>4564132</v>
      </c>
      <c r="DN120" s="362">
        <v>1457949</v>
      </c>
      <c r="DO120" s="362">
        <v>851697</v>
      </c>
      <c r="DP120" s="362">
        <v>865295</v>
      </c>
      <c r="DQ120" s="362">
        <v>2539921</v>
      </c>
      <c r="DR120" s="362">
        <v>7426</v>
      </c>
      <c r="DS120" s="362">
        <v>246708</v>
      </c>
      <c r="DT120" s="362">
        <v>883744</v>
      </c>
      <c r="DU120" s="362">
        <v>354855</v>
      </c>
      <c r="DV120" s="362">
        <v>3912246</v>
      </c>
      <c r="DW120" s="362">
        <v>1332052</v>
      </c>
      <c r="DX120" s="362">
        <v>973393</v>
      </c>
      <c r="DY120" s="362">
        <v>584340</v>
      </c>
      <c r="DZ120" s="362">
        <v>2337169</v>
      </c>
      <c r="EA120" s="362">
        <v>0</v>
      </c>
      <c r="EB120" s="362">
        <v>176885</v>
      </c>
      <c r="EC120" s="362">
        <v>669152</v>
      </c>
      <c r="ED120" s="362">
        <v>234926</v>
      </c>
      <c r="EE120" s="362">
        <v>6601466</v>
      </c>
      <c r="EF120" s="362">
        <v>2415435</v>
      </c>
      <c r="EG120" s="362">
        <v>1659046</v>
      </c>
      <c r="EH120" s="362">
        <v>1162811</v>
      </c>
      <c r="EI120" s="362">
        <v>3914650</v>
      </c>
      <c r="EJ120" s="362">
        <v>7426</v>
      </c>
      <c r="EK120" s="362">
        <v>380352</v>
      </c>
      <c r="EL120" s="362">
        <v>1415622</v>
      </c>
      <c r="EM120" s="362">
        <v>536910</v>
      </c>
      <c r="EN120" s="362">
        <v>1281698</v>
      </c>
      <c r="EO120" s="362">
        <v>271556</v>
      </c>
      <c r="EP120" s="362">
        <v>135804</v>
      </c>
      <c r="EQ120" s="362">
        <v>224507</v>
      </c>
      <c r="ER120" s="362">
        <v>719700</v>
      </c>
      <c r="ES120" s="362">
        <v>0</v>
      </c>
      <c r="ET120" s="362">
        <v>26899</v>
      </c>
      <c r="EU120" s="362">
        <v>72241</v>
      </c>
      <c r="EV120" s="362">
        <v>48473</v>
      </c>
      <c r="EW120" s="362">
        <v>2811202</v>
      </c>
      <c r="EX120" s="362">
        <v>818358</v>
      </c>
      <c r="EY120" s="362">
        <v>374235</v>
      </c>
      <c r="EZ120" s="362">
        <v>565628</v>
      </c>
      <c r="FA120" s="362">
        <v>1236364</v>
      </c>
      <c r="FB120" s="362">
        <v>15788</v>
      </c>
      <c r="FC120" s="362">
        <v>141455</v>
      </c>
      <c r="FD120" s="362">
        <v>444487</v>
      </c>
      <c r="FE120" s="362">
        <v>132301</v>
      </c>
      <c r="FF120" s="362">
        <v>1229345</v>
      </c>
      <c r="FG120" s="362">
        <v>436795</v>
      </c>
      <c r="FH120" s="362">
        <v>115170</v>
      </c>
      <c r="FI120" s="362">
        <v>185778</v>
      </c>
      <c r="FJ120" s="362">
        <v>319665</v>
      </c>
      <c r="FK120" s="362">
        <v>23546</v>
      </c>
      <c r="FL120" s="362">
        <v>5916</v>
      </c>
      <c r="FM120" s="362">
        <v>73177</v>
      </c>
      <c r="FN120" s="362">
        <v>44637</v>
      </c>
      <c r="FO120" s="362">
        <v>1154151</v>
      </c>
      <c r="FP120" s="362">
        <v>908093</v>
      </c>
      <c r="FQ120" s="362">
        <v>79353</v>
      </c>
      <c r="FR120" s="362">
        <v>17893</v>
      </c>
      <c r="FS120" s="362">
        <v>317135</v>
      </c>
      <c r="FT120" s="362">
        <v>0</v>
      </c>
      <c r="FU120" s="362">
        <v>6862</v>
      </c>
      <c r="FV120" s="362">
        <v>29212</v>
      </c>
      <c r="FW120" s="362">
        <v>0</v>
      </c>
      <c r="FX120" s="362">
        <v>2227908</v>
      </c>
      <c r="FY120" s="362">
        <v>716933</v>
      </c>
      <c r="FZ120" s="362">
        <v>422916</v>
      </c>
      <c r="GA120" s="362">
        <v>259524</v>
      </c>
      <c r="GB120" s="362">
        <v>1290857</v>
      </c>
      <c r="GC120" s="362">
        <v>0</v>
      </c>
      <c r="GD120" s="362">
        <v>42921</v>
      </c>
      <c r="GE120" s="362">
        <v>136673</v>
      </c>
      <c r="GF120" s="362">
        <v>22312</v>
      </c>
      <c r="GG120" s="362">
        <v>316813</v>
      </c>
      <c r="GH120" s="362">
        <v>38060</v>
      </c>
      <c r="GI120" s="362">
        <v>4744</v>
      </c>
      <c r="GJ120" s="362">
        <v>13138</v>
      </c>
      <c r="GK120" s="362">
        <v>169152</v>
      </c>
      <c r="GL120" s="362">
        <v>171053</v>
      </c>
      <c r="GM120" s="362">
        <v>0</v>
      </c>
      <c r="GN120" s="362">
        <v>0</v>
      </c>
      <c r="GO120" s="362">
        <v>0</v>
      </c>
      <c r="GP120" s="362">
        <v>329772</v>
      </c>
      <c r="GQ120" s="362">
        <v>11973</v>
      </c>
      <c r="GR120" s="362">
        <v>238639</v>
      </c>
      <c r="GS120" s="362">
        <v>121813</v>
      </c>
      <c r="GT120" s="362">
        <v>0</v>
      </c>
      <c r="GU120" s="362">
        <v>0</v>
      </c>
      <c r="GV120" s="362">
        <v>0</v>
      </c>
      <c r="GW120" s="362">
        <v>0</v>
      </c>
      <c r="GX120" s="362">
        <v>0</v>
      </c>
      <c r="GY120" s="362">
        <v>1503341</v>
      </c>
      <c r="GZ120" s="362">
        <v>592092</v>
      </c>
      <c r="HA120" s="362">
        <v>258207</v>
      </c>
      <c r="HB120" s="362">
        <v>98814</v>
      </c>
      <c r="HC120" s="362">
        <v>713239</v>
      </c>
      <c r="HD120" s="362">
        <v>29422</v>
      </c>
      <c r="HE120" s="362">
        <v>69955</v>
      </c>
      <c r="HF120" s="362">
        <v>241577</v>
      </c>
      <c r="HG120" s="362">
        <v>78208</v>
      </c>
      <c r="HH120" s="362">
        <v>4252399</v>
      </c>
    </row>
    <row r="124" spans="1:216" ht="15" x14ac:dyDescent="0.25">
      <c r="A124" s="357" t="s">
        <v>468</v>
      </c>
      <c r="B124" s="354"/>
      <c r="C124" s="354"/>
      <c r="D124" s="354"/>
      <c r="E124" s="354"/>
      <c r="F124" s="354"/>
      <c r="G124" s="354"/>
      <c r="H124" s="354"/>
      <c r="I124" s="354"/>
      <c r="J124" s="354"/>
      <c r="K124" s="354"/>
      <c r="L124" s="354"/>
      <c r="M124" s="354"/>
      <c r="N124" s="354"/>
      <c r="O124" s="354"/>
      <c r="P124" s="354"/>
      <c r="Q124" s="354"/>
      <c r="R124" s="354"/>
      <c r="S124" s="354"/>
      <c r="T124" s="354"/>
      <c r="U124" s="354"/>
      <c r="V124" s="354"/>
      <c r="W124" s="354"/>
      <c r="X124" s="354"/>
      <c r="Y124" s="354"/>
      <c r="Z124" s="354"/>
      <c r="AA124" s="354"/>
      <c r="AB124" s="354"/>
      <c r="AC124" s="354"/>
      <c r="AD124" s="354"/>
      <c r="AE124" s="354"/>
      <c r="AF124" s="354"/>
      <c r="AG124" s="354"/>
      <c r="AH124" s="354"/>
      <c r="AI124" s="354"/>
      <c r="AJ124" s="354"/>
      <c r="AK124" s="354"/>
      <c r="AL124" s="354"/>
      <c r="AM124" s="354"/>
      <c r="AN124" s="354"/>
      <c r="AO124" s="354"/>
      <c r="AP124" s="354"/>
      <c r="AQ124" s="354"/>
      <c r="AR124" s="354"/>
      <c r="AS124" s="354"/>
      <c r="AT124" s="354"/>
      <c r="AU124" s="354"/>
      <c r="AV124" s="354"/>
      <c r="AW124" s="354"/>
      <c r="AX124" s="354"/>
      <c r="AY124" s="354"/>
      <c r="AZ124" s="354"/>
      <c r="BA124" s="354"/>
      <c r="BB124" s="354"/>
      <c r="BC124" s="354"/>
      <c r="BD124" s="354"/>
      <c r="BE124" s="354"/>
      <c r="BF124" s="354"/>
      <c r="BG124" s="354"/>
      <c r="BH124" s="354"/>
      <c r="BI124" s="354"/>
      <c r="BJ124" s="354"/>
      <c r="BK124" s="354"/>
      <c r="BL124" s="354"/>
      <c r="BM124" s="354"/>
      <c r="BN124" s="354"/>
      <c r="BO124" s="354"/>
      <c r="BP124" s="354"/>
      <c r="BQ124" s="354"/>
      <c r="BR124" s="354"/>
      <c r="BS124" s="354"/>
      <c r="BT124" s="354"/>
      <c r="BU124" s="354"/>
      <c r="BV124" s="354"/>
      <c r="BW124" s="354"/>
      <c r="BX124" s="354"/>
      <c r="BY124" s="354"/>
      <c r="BZ124" s="354"/>
      <c r="CA124" s="354"/>
      <c r="CB124" s="354"/>
      <c r="CC124" s="354"/>
      <c r="CD124" s="354"/>
      <c r="CE124" s="354"/>
      <c r="CF124" s="354"/>
      <c r="CG124" s="354"/>
      <c r="CH124" s="354"/>
      <c r="CI124" s="354"/>
      <c r="CJ124" s="354"/>
      <c r="CK124" s="354"/>
      <c r="CL124" s="354"/>
      <c r="CM124" s="354"/>
      <c r="CN124" s="354"/>
      <c r="CO124" s="354"/>
      <c r="CP124" s="354"/>
      <c r="CQ124" s="354"/>
      <c r="CR124" s="354"/>
      <c r="CS124" s="354"/>
      <c r="CT124" s="354"/>
      <c r="CU124" s="354"/>
      <c r="CV124" s="354"/>
      <c r="CW124" s="354"/>
      <c r="CX124" s="354"/>
      <c r="CY124" s="354"/>
      <c r="CZ124" s="354"/>
      <c r="DA124" s="354"/>
      <c r="DB124" s="354"/>
      <c r="DC124" s="354"/>
      <c r="DD124" s="354"/>
      <c r="DE124" s="354"/>
      <c r="DF124" s="354"/>
      <c r="DG124" s="354"/>
      <c r="DH124" s="354"/>
      <c r="DI124" s="354"/>
      <c r="DJ124" s="354"/>
      <c r="DK124" s="354"/>
      <c r="DL124" s="354"/>
      <c r="DM124" s="354"/>
      <c r="DN124" s="354"/>
      <c r="DO124" s="354"/>
      <c r="DP124" s="354"/>
      <c r="DQ124" s="354"/>
      <c r="DR124" s="354"/>
      <c r="DS124" s="354"/>
      <c r="DT124" s="354"/>
      <c r="DU124" s="354"/>
      <c r="DV124" s="354"/>
      <c r="DW124" s="354"/>
      <c r="DX124" s="354"/>
      <c r="DY124" s="354"/>
      <c r="DZ124" s="354"/>
      <c r="EA124" s="354"/>
      <c r="EB124" s="354"/>
      <c r="EC124" s="354"/>
      <c r="ED124" s="354"/>
      <c r="EE124" s="354"/>
      <c r="EF124" s="354"/>
      <c r="EG124" s="354"/>
      <c r="EH124" s="354"/>
      <c r="EI124" s="354"/>
      <c r="EJ124" s="354"/>
      <c r="EK124" s="354"/>
      <c r="EL124" s="354"/>
      <c r="EM124" s="354"/>
      <c r="EN124" s="354"/>
      <c r="EO124" s="354"/>
      <c r="EP124" s="354"/>
      <c r="EQ124" s="354"/>
      <c r="ER124" s="354"/>
      <c r="ES124" s="354"/>
      <c r="ET124" s="354"/>
      <c r="EU124" s="354"/>
      <c r="EV124" s="354"/>
      <c r="EW124" s="354"/>
      <c r="EX124" s="354"/>
      <c r="EY124" s="354"/>
      <c r="EZ124" s="354"/>
      <c r="FA124" s="354"/>
      <c r="FB124" s="354"/>
      <c r="FC124" s="354"/>
      <c r="FD124" s="354"/>
      <c r="FE124" s="354"/>
      <c r="FF124" s="354"/>
      <c r="FG124" s="354"/>
      <c r="FH124" s="354"/>
      <c r="FI124" s="354"/>
      <c r="FJ124" s="354"/>
      <c r="FK124" s="354"/>
      <c r="FL124" s="354"/>
      <c r="FM124" s="354"/>
      <c r="FN124" s="354"/>
      <c r="FO124" s="354"/>
      <c r="FP124" s="354"/>
      <c r="FQ124" s="354"/>
      <c r="FR124" s="354"/>
      <c r="FS124" s="354"/>
      <c r="FT124" s="354"/>
      <c r="FU124" s="354"/>
      <c r="FV124" s="354"/>
      <c r="FW124" s="354"/>
      <c r="FX124" s="354"/>
      <c r="FY124" s="354"/>
      <c r="FZ124" s="354"/>
      <c r="GA124" s="354"/>
      <c r="GB124" s="354"/>
      <c r="GC124" s="354"/>
      <c r="GD124" s="354"/>
      <c r="GE124" s="354"/>
      <c r="GF124" s="354"/>
      <c r="GG124" s="354"/>
      <c r="GH124" s="354"/>
      <c r="GI124" s="354"/>
      <c r="GJ124" s="354"/>
      <c r="GK124" s="354"/>
      <c r="GL124" s="354"/>
      <c r="GM124" s="354"/>
      <c r="GN124" s="354"/>
      <c r="GO124" s="354"/>
      <c r="GP124" s="354"/>
      <c r="GQ124" s="354"/>
      <c r="GR124" s="354"/>
      <c r="GS124" s="354"/>
      <c r="GT124" s="354"/>
      <c r="GU124" s="354"/>
      <c r="GV124" s="354"/>
      <c r="GW124" s="354"/>
      <c r="GX124" s="354"/>
      <c r="GY124" s="354"/>
      <c r="GZ124" s="354"/>
      <c r="HA124" s="354"/>
      <c r="HB124" s="354"/>
      <c r="HC124" s="354"/>
      <c r="HD124" s="354"/>
      <c r="HE124" s="354"/>
      <c r="HF124" s="354"/>
      <c r="HG124" s="354"/>
      <c r="HH124" s="354"/>
    </row>
    <row r="125" spans="1:216" ht="15" x14ac:dyDescent="0.25">
      <c r="A125" s="354" t="s">
        <v>256</v>
      </c>
      <c r="B125" s="354"/>
      <c r="C125" s="354"/>
      <c r="D125" s="354"/>
      <c r="E125" s="354"/>
      <c r="F125" s="354"/>
      <c r="G125" s="354"/>
      <c r="H125" s="354"/>
      <c r="I125" s="354"/>
      <c r="J125" s="354"/>
      <c r="K125" s="354"/>
      <c r="L125" s="354"/>
      <c r="M125" s="354"/>
      <c r="N125" s="354"/>
      <c r="O125" s="354"/>
      <c r="P125" s="354"/>
      <c r="Q125" s="354"/>
      <c r="R125" s="354"/>
      <c r="S125" s="354"/>
      <c r="T125" s="354"/>
      <c r="U125" s="354"/>
      <c r="V125" s="354"/>
      <c r="W125" s="354"/>
      <c r="X125" s="354"/>
      <c r="Y125" s="354"/>
      <c r="Z125" s="354"/>
      <c r="AA125" s="354"/>
      <c r="AB125" s="354"/>
      <c r="AC125" s="354"/>
      <c r="AD125" s="354"/>
      <c r="AE125" s="354"/>
      <c r="AF125" s="354"/>
      <c r="AG125" s="354"/>
      <c r="AH125" s="354"/>
      <c r="AI125" s="354"/>
      <c r="AJ125" s="354"/>
      <c r="AK125" s="354"/>
      <c r="AL125" s="354"/>
      <c r="AM125" s="354"/>
      <c r="AN125" s="354"/>
      <c r="AO125" s="354"/>
      <c r="AP125" s="354"/>
      <c r="AQ125" s="354"/>
      <c r="AR125" s="354"/>
      <c r="AS125" s="354"/>
      <c r="AT125" s="354"/>
      <c r="AU125" s="354"/>
      <c r="AV125" s="354"/>
      <c r="AW125" s="354"/>
      <c r="AX125" s="354"/>
      <c r="AY125" s="354"/>
      <c r="AZ125" s="354"/>
      <c r="BA125" s="354"/>
      <c r="BB125" s="354"/>
      <c r="BC125" s="354"/>
      <c r="BD125" s="354"/>
      <c r="BE125" s="354"/>
      <c r="BF125" s="354"/>
      <c r="BG125" s="354"/>
      <c r="BH125" s="354"/>
      <c r="BI125" s="354"/>
      <c r="BJ125" s="354"/>
      <c r="BK125" s="354"/>
      <c r="BL125" s="354"/>
      <c r="BM125" s="354"/>
      <c r="BN125" s="354"/>
      <c r="BO125" s="354"/>
      <c r="BP125" s="354"/>
      <c r="BQ125" s="354"/>
      <c r="BR125" s="354"/>
      <c r="BS125" s="354"/>
      <c r="BT125" s="354"/>
      <c r="BU125" s="354"/>
      <c r="BV125" s="354"/>
      <c r="BW125" s="354"/>
      <c r="BX125" s="354"/>
      <c r="BY125" s="354"/>
      <c r="BZ125" s="354"/>
      <c r="CA125" s="354"/>
      <c r="CB125" s="354"/>
      <c r="CC125" s="354"/>
      <c r="CD125" s="354"/>
      <c r="CE125" s="354"/>
      <c r="CF125" s="354"/>
      <c r="CG125" s="354"/>
      <c r="CH125" s="354"/>
      <c r="CI125" s="354"/>
      <c r="CJ125" s="354"/>
      <c r="CK125" s="354"/>
      <c r="CL125" s="354"/>
      <c r="CM125" s="354"/>
      <c r="CN125" s="354"/>
      <c r="CO125" s="354"/>
      <c r="CP125" s="354"/>
      <c r="CQ125" s="354"/>
      <c r="CR125" s="354"/>
      <c r="CS125" s="354"/>
      <c r="CT125" s="354"/>
      <c r="CU125" s="354"/>
      <c r="CV125" s="354"/>
      <c r="CW125" s="354"/>
      <c r="CX125" s="354"/>
      <c r="CY125" s="354"/>
      <c r="CZ125" s="354"/>
      <c r="DA125" s="354"/>
      <c r="DB125" s="354"/>
      <c r="DC125" s="354"/>
      <c r="DD125" s="354"/>
      <c r="DE125" s="354"/>
      <c r="DF125" s="354"/>
      <c r="DG125" s="354"/>
      <c r="DH125" s="354"/>
      <c r="DI125" s="354"/>
      <c r="DJ125" s="354"/>
      <c r="DK125" s="354"/>
      <c r="DL125" s="354"/>
      <c r="DM125" s="354"/>
      <c r="DN125" s="354"/>
      <c r="DO125" s="354"/>
      <c r="DP125" s="354"/>
      <c r="DQ125" s="354"/>
      <c r="DR125" s="354"/>
      <c r="DS125" s="354"/>
      <c r="DT125" s="354"/>
      <c r="DU125" s="354"/>
      <c r="DV125" s="354"/>
      <c r="DW125" s="354"/>
      <c r="DX125" s="354"/>
      <c r="DY125" s="354"/>
      <c r="DZ125" s="354"/>
      <c r="EA125" s="354"/>
      <c r="EB125" s="354"/>
      <c r="EC125" s="354"/>
      <c r="ED125" s="354"/>
      <c r="EE125" s="354"/>
      <c r="EF125" s="354"/>
      <c r="EG125" s="354"/>
      <c r="EH125" s="354"/>
      <c r="EI125" s="354"/>
      <c r="EJ125" s="354"/>
      <c r="EK125" s="354"/>
      <c r="EL125" s="354"/>
      <c r="EM125" s="354"/>
      <c r="EN125" s="354"/>
      <c r="EO125" s="354"/>
      <c r="EP125" s="354"/>
      <c r="EQ125" s="354"/>
      <c r="ER125" s="354"/>
      <c r="ES125" s="354"/>
      <c r="ET125" s="354"/>
      <c r="EU125" s="354"/>
      <c r="EV125" s="354"/>
      <c r="EW125" s="354"/>
      <c r="EX125" s="354"/>
      <c r="EY125" s="354"/>
      <c r="EZ125" s="354"/>
      <c r="FA125" s="354"/>
      <c r="FB125" s="354"/>
      <c r="FC125" s="354"/>
      <c r="FD125" s="354"/>
      <c r="FE125" s="354"/>
      <c r="FF125" s="354"/>
      <c r="FG125" s="354"/>
      <c r="FH125" s="354"/>
      <c r="FI125" s="354"/>
      <c r="FJ125" s="354"/>
      <c r="FK125" s="354"/>
      <c r="FL125" s="354"/>
      <c r="FM125" s="354"/>
      <c r="FN125" s="354"/>
      <c r="FO125" s="354"/>
      <c r="FP125" s="354"/>
      <c r="FQ125" s="354"/>
      <c r="FR125" s="354"/>
      <c r="FS125" s="354"/>
      <c r="FT125" s="354"/>
      <c r="FU125" s="354"/>
      <c r="FV125" s="354"/>
      <c r="FW125" s="354"/>
      <c r="FX125" s="354"/>
      <c r="FY125" s="354"/>
      <c r="FZ125" s="354"/>
      <c r="GA125" s="354"/>
      <c r="GB125" s="354"/>
      <c r="GC125" s="354"/>
      <c r="GD125" s="354"/>
      <c r="GE125" s="354"/>
      <c r="GF125" s="354"/>
      <c r="GG125" s="354"/>
      <c r="GH125" s="354"/>
      <c r="GI125" s="354"/>
      <c r="GJ125" s="354"/>
      <c r="GK125" s="354"/>
      <c r="GL125" s="354"/>
      <c r="GM125" s="354"/>
      <c r="GN125" s="354"/>
      <c r="GO125" s="354"/>
      <c r="GP125" s="354"/>
      <c r="GQ125" s="354"/>
      <c r="GR125" s="354"/>
      <c r="GS125" s="354"/>
      <c r="GT125" s="354"/>
      <c r="GU125" s="354"/>
      <c r="GV125" s="354"/>
      <c r="GW125" s="354"/>
      <c r="GX125" s="354"/>
      <c r="GY125" s="354"/>
      <c r="GZ125" s="354"/>
      <c r="HA125" s="354"/>
      <c r="HB125" s="354"/>
      <c r="HC125" s="354"/>
      <c r="HD125" s="354"/>
      <c r="HE125" s="354"/>
      <c r="HF125" s="354"/>
      <c r="HG125" s="354"/>
      <c r="HH125" s="354"/>
    </row>
    <row r="126" spans="1:216" ht="15" x14ac:dyDescent="0.25">
      <c r="A126" s="354" t="s">
        <v>463</v>
      </c>
      <c r="B126" s="354" t="s">
        <v>23</v>
      </c>
      <c r="C126" s="354" t="s">
        <v>24</v>
      </c>
      <c r="D126" s="354" t="s">
        <v>25</v>
      </c>
      <c r="E126" s="354" t="s">
        <v>26</v>
      </c>
      <c r="F126" s="354" t="s">
        <v>27</v>
      </c>
      <c r="G126" s="354" t="s">
        <v>28</v>
      </c>
      <c r="H126" s="354" t="s">
        <v>29</v>
      </c>
      <c r="I126" s="354" t="s">
        <v>30</v>
      </c>
      <c r="J126" s="354" t="s">
        <v>31</v>
      </c>
      <c r="K126" s="354" t="s">
        <v>32</v>
      </c>
      <c r="L126" s="354" t="s">
        <v>33</v>
      </c>
      <c r="M126" s="354" t="s">
        <v>34</v>
      </c>
      <c r="N126" s="354" t="s">
        <v>386</v>
      </c>
      <c r="O126" s="354" t="s">
        <v>387</v>
      </c>
      <c r="P126" s="354" t="s">
        <v>388</v>
      </c>
      <c r="Q126" s="354" t="s">
        <v>35</v>
      </c>
      <c r="R126" s="354" t="s">
        <v>36</v>
      </c>
      <c r="S126" s="354" t="s">
        <v>37</v>
      </c>
      <c r="T126" s="354" t="s">
        <v>38</v>
      </c>
      <c r="U126" s="354" t="s">
        <v>39</v>
      </c>
      <c r="V126" s="354" t="s">
        <v>40</v>
      </c>
      <c r="W126" s="354" t="s">
        <v>41</v>
      </c>
      <c r="X126" s="354" t="s">
        <v>42</v>
      </c>
      <c r="Y126" s="354" t="s">
        <v>43</v>
      </c>
      <c r="Z126" s="354" t="s">
        <v>44</v>
      </c>
      <c r="AA126" s="354" t="s">
        <v>45</v>
      </c>
      <c r="AB126" s="354" t="s">
        <v>46</v>
      </c>
      <c r="AC126" s="354" t="s">
        <v>47</v>
      </c>
      <c r="AD126" s="354" t="s">
        <v>48</v>
      </c>
      <c r="AE126" s="354" t="s">
        <v>49</v>
      </c>
      <c r="AF126" s="354" t="s">
        <v>50</v>
      </c>
      <c r="AG126" s="354" t="s">
        <v>51</v>
      </c>
      <c r="AH126" s="354" t="s">
        <v>52</v>
      </c>
      <c r="AI126" s="354" t="s">
        <v>53</v>
      </c>
      <c r="AJ126" s="354" t="s">
        <v>54</v>
      </c>
      <c r="AK126" s="354" t="s">
        <v>55</v>
      </c>
      <c r="AL126" s="354" t="s">
        <v>56</v>
      </c>
      <c r="AM126" s="354" t="s">
        <v>57</v>
      </c>
      <c r="AN126" s="354" t="s">
        <v>58</v>
      </c>
      <c r="AO126" s="354" t="s">
        <v>59</v>
      </c>
      <c r="AP126" s="354" t="s">
        <v>60</v>
      </c>
      <c r="AQ126" s="354" t="s">
        <v>61</v>
      </c>
      <c r="AR126" s="354" t="s">
        <v>62</v>
      </c>
      <c r="AS126" s="354" t="s">
        <v>63</v>
      </c>
      <c r="AT126" s="354" t="s">
        <v>64</v>
      </c>
      <c r="AU126" s="354" t="s">
        <v>65</v>
      </c>
      <c r="AV126" s="354" t="s">
        <v>66</v>
      </c>
      <c r="AW126" s="354" t="s">
        <v>67</v>
      </c>
      <c r="AX126" s="354" t="s">
        <v>68</v>
      </c>
      <c r="AY126" s="354" t="s">
        <v>69</v>
      </c>
      <c r="AZ126" s="354" t="s">
        <v>389</v>
      </c>
      <c r="BA126" s="354" t="s">
        <v>390</v>
      </c>
      <c r="BB126" s="354" t="s">
        <v>391</v>
      </c>
      <c r="BC126" s="354" t="s">
        <v>392</v>
      </c>
      <c r="BD126" s="354" t="s">
        <v>393</v>
      </c>
      <c r="BE126" s="354" t="s">
        <v>394</v>
      </c>
      <c r="BF126" s="354" t="s">
        <v>395</v>
      </c>
      <c r="BG126" s="354" t="s">
        <v>396</v>
      </c>
      <c r="BH126" s="354" t="s">
        <v>397</v>
      </c>
      <c r="BI126" s="354" t="s">
        <v>398</v>
      </c>
      <c r="BJ126" s="354" t="s">
        <v>399</v>
      </c>
      <c r="BK126" s="354" t="s">
        <v>400</v>
      </c>
      <c r="BL126" s="354" t="s">
        <v>401</v>
      </c>
      <c r="BM126" s="354" t="s">
        <v>402</v>
      </c>
      <c r="BN126" s="354" t="s">
        <v>70</v>
      </c>
      <c r="BO126" s="354" t="s">
        <v>71</v>
      </c>
      <c r="BP126" s="354" t="s">
        <v>72</v>
      </c>
      <c r="BQ126" s="354" t="s">
        <v>73</v>
      </c>
      <c r="BR126" s="354" t="s">
        <v>74</v>
      </c>
      <c r="BS126" s="354" t="s">
        <v>75</v>
      </c>
      <c r="BT126" s="354" t="s">
        <v>76</v>
      </c>
      <c r="BU126" s="354" t="s">
        <v>77</v>
      </c>
      <c r="BV126" s="354" t="s">
        <v>78</v>
      </c>
      <c r="BW126" s="354" t="s">
        <v>79</v>
      </c>
      <c r="BX126" s="354" t="s">
        <v>80</v>
      </c>
      <c r="BY126" s="354" t="s">
        <v>81</v>
      </c>
      <c r="BZ126" s="354" t="s">
        <v>82</v>
      </c>
      <c r="CA126" s="354" t="s">
        <v>83</v>
      </c>
      <c r="CB126" s="354" t="s">
        <v>84</v>
      </c>
      <c r="CC126" s="354" t="s">
        <v>85</v>
      </c>
      <c r="CD126" s="354" t="s">
        <v>86</v>
      </c>
      <c r="CE126" s="354" t="s">
        <v>87</v>
      </c>
      <c r="CF126" s="354" t="s">
        <v>88</v>
      </c>
      <c r="CG126" s="354" t="s">
        <v>89</v>
      </c>
      <c r="CH126" s="354" t="s">
        <v>90</v>
      </c>
      <c r="CI126" s="354" t="s">
        <v>91</v>
      </c>
      <c r="CJ126" s="354" t="s">
        <v>92</v>
      </c>
      <c r="CK126" s="354" t="s">
        <v>93</v>
      </c>
      <c r="CL126" s="354" t="s">
        <v>94</v>
      </c>
      <c r="CM126" s="354" t="s">
        <v>95</v>
      </c>
      <c r="CN126" s="354" t="s">
        <v>96</v>
      </c>
      <c r="CO126" s="354" t="s">
        <v>97</v>
      </c>
      <c r="CP126" s="354" t="s">
        <v>98</v>
      </c>
      <c r="CQ126" s="354" t="s">
        <v>99</v>
      </c>
      <c r="CR126" s="354" t="s">
        <v>100</v>
      </c>
      <c r="CS126" s="354" t="s">
        <v>101</v>
      </c>
      <c r="CT126" s="354" t="s">
        <v>102</v>
      </c>
      <c r="CU126" s="354" t="s">
        <v>103</v>
      </c>
      <c r="CV126" s="354" t="s">
        <v>104</v>
      </c>
      <c r="CW126" s="354" t="s">
        <v>105</v>
      </c>
      <c r="CX126" s="354" t="s">
        <v>106</v>
      </c>
      <c r="CY126" s="354" t="s">
        <v>107</v>
      </c>
      <c r="CZ126" s="354" t="s">
        <v>108</v>
      </c>
      <c r="DA126" s="354" t="s">
        <v>109</v>
      </c>
      <c r="DB126" s="354" t="s">
        <v>110</v>
      </c>
      <c r="DC126" s="354" t="s">
        <v>111</v>
      </c>
      <c r="DD126" s="354" t="s">
        <v>112</v>
      </c>
      <c r="DE126" s="354" t="s">
        <v>113</v>
      </c>
      <c r="DF126" s="354" t="s">
        <v>114</v>
      </c>
      <c r="DG126" s="354" t="s">
        <v>115</v>
      </c>
      <c r="DH126" s="354" t="s">
        <v>116</v>
      </c>
      <c r="DI126" s="354" t="s">
        <v>117</v>
      </c>
      <c r="DJ126" s="354" t="s">
        <v>118</v>
      </c>
      <c r="DK126" s="354" t="s">
        <v>119</v>
      </c>
      <c r="DL126" s="354" t="s">
        <v>120</v>
      </c>
      <c r="DM126" s="354" t="s">
        <v>121</v>
      </c>
      <c r="DN126" s="354" t="s">
        <v>122</v>
      </c>
      <c r="DO126" s="354" t="s">
        <v>123</v>
      </c>
      <c r="DP126" s="354" t="s">
        <v>124</v>
      </c>
      <c r="DQ126" s="354" t="s">
        <v>125</v>
      </c>
      <c r="DR126" s="354" t="s">
        <v>126</v>
      </c>
      <c r="DS126" s="354" t="s">
        <v>127</v>
      </c>
      <c r="DT126" s="354" t="s">
        <v>128</v>
      </c>
      <c r="DU126" s="354" t="s">
        <v>129</v>
      </c>
      <c r="DV126" s="354" t="s">
        <v>130</v>
      </c>
      <c r="DW126" s="354" t="s">
        <v>131</v>
      </c>
      <c r="DX126" s="354" t="s">
        <v>132</v>
      </c>
      <c r="DY126" s="354" t="s">
        <v>133</v>
      </c>
      <c r="DZ126" s="354" t="s">
        <v>134</v>
      </c>
      <c r="EA126" s="354" t="s">
        <v>135</v>
      </c>
      <c r="EB126" s="354" t="s">
        <v>136</v>
      </c>
      <c r="EC126" s="354" t="s">
        <v>137</v>
      </c>
      <c r="ED126" s="354" t="s">
        <v>138</v>
      </c>
      <c r="EE126" s="354" t="s">
        <v>139</v>
      </c>
      <c r="EF126" s="354" t="s">
        <v>140</v>
      </c>
      <c r="EG126" s="354" t="s">
        <v>141</v>
      </c>
      <c r="EH126" s="354" t="s">
        <v>142</v>
      </c>
      <c r="EI126" s="354" t="s">
        <v>143</v>
      </c>
      <c r="EJ126" s="354" t="s">
        <v>144</v>
      </c>
      <c r="EK126" s="354" t="s">
        <v>145</v>
      </c>
      <c r="EL126" s="354" t="s">
        <v>146</v>
      </c>
      <c r="EM126" s="354" t="s">
        <v>147</v>
      </c>
      <c r="EN126" s="354" t="s">
        <v>148</v>
      </c>
      <c r="EO126" s="354" t="s">
        <v>149</v>
      </c>
      <c r="EP126" s="354" t="s">
        <v>150</v>
      </c>
      <c r="EQ126" s="354" t="s">
        <v>151</v>
      </c>
      <c r="ER126" s="354" t="s">
        <v>152</v>
      </c>
      <c r="ES126" s="354" t="s">
        <v>153</v>
      </c>
      <c r="ET126" s="354" t="s">
        <v>154</v>
      </c>
      <c r="EU126" s="354" t="s">
        <v>155</v>
      </c>
      <c r="EV126" s="354" t="s">
        <v>156</v>
      </c>
      <c r="EW126" s="354" t="s">
        <v>157</v>
      </c>
      <c r="EX126" s="354" t="s">
        <v>158</v>
      </c>
      <c r="EY126" s="354" t="s">
        <v>159</v>
      </c>
      <c r="EZ126" s="354" t="s">
        <v>160</v>
      </c>
      <c r="FA126" s="354" t="s">
        <v>161</v>
      </c>
      <c r="FB126" s="354" t="s">
        <v>162</v>
      </c>
      <c r="FC126" s="354" t="s">
        <v>163</v>
      </c>
      <c r="FD126" s="354" t="s">
        <v>164</v>
      </c>
      <c r="FE126" s="354" t="s">
        <v>165</v>
      </c>
      <c r="FF126" s="354" t="s">
        <v>166</v>
      </c>
      <c r="FG126" s="354" t="s">
        <v>167</v>
      </c>
      <c r="FH126" s="354" t="s">
        <v>168</v>
      </c>
      <c r="FI126" s="354" t="s">
        <v>169</v>
      </c>
      <c r="FJ126" s="354" t="s">
        <v>170</v>
      </c>
      <c r="FK126" s="354" t="s">
        <v>171</v>
      </c>
      <c r="FL126" s="354" t="s">
        <v>172</v>
      </c>
      <c r="FM126" s="354" t="s">
        <v>173</v>
      </c>
      <c r="FN126" s="354" t="s">
        <v>174</v>
      </c>
      <c r="FO126" s="354" t="s">
        <v>175</v>
      </c>
      <c r="FP126" s="354" t="s">
        <v>176</v>
      </c>
      <c r="FQ126" s="354" t="s">
        <v>177</v>
      </c>
      <c r="FR126" s="354" t="s">
        <v>178</v>
      </c>
      <c r="FS126" s="354" t="s">
        <v>179</v>
      </c>
      <c r="FT126" s="354" t="s">
        <v>180</v>
      </c>
      <c r="FU126" s="354" t="s">
        <v>181</v>
      </c>
      <c r="FV126" s="354" t="s">
        <v>182</v>
      </c>
      <c r="FW126" s="354" t="s">
        <v>183</v>
      </c>
      <c r="FX126" s="354" t="s">
        <v>184</v>
      </c>
      <c r="FY126" s="354" t="s">
        <v>185</v>
      </c>
      <c r="FZ126" s="354" t="s">
        <v>186</v>
      </c>
      <c r="GA126" s="354" t="s">
        <v>187</v>
      </c>
      <c r="GB126" s="354" t="s">
        <v>188</v>
      </c>
      <c r="GC126" s="354" t="s">
        <v>189</v>
      </c>
      <c r="GD126" s="354" t="s">
        <v>190</v>
      </c>
      <c r="GE126" s="354" t="s">
        <v>191</v>
      </c>
      <c r="GF126" s="354" t="s">
        <v>192</v>
      </c>
      <c r="GG126" s="354" t="s">
        <v>193</v>
      </c>
      <c r="GH126" s="354" t="s">
        <v>194</v>
      </c>
      <c r="GI126" s="354" t="s">
        <v>195</v>
      </c>
      <c r="GJ126" s="354" t="s">
        <v>196</v>
      </c>
      <c r="GK126" s="354" t="s">
        <v>197</v>
      </c>
      <c r="GL126" s="354" t="s">
        <v>198</v>
      </c>
      <c r="GM126" s="354" t="s">
        <v>199</v>
      </c>
      <c r="GN126" s="354" t="s">
        <v>200</v>
      </c>
      <c r="GO126" s="354" t="s">
        <v>201</v>
      </c>
      <c r="GP126" s="354" t="s">
        <v>202</v>
      </c>
      <c r="GQ126" s="354" t="s">
        <v>203</v>
      </c>
      <c r="GR126" s="354" t="s">
        <v>204</v>
      </c>
      <c r="GS126" s="354" t="s">
        <v>205</v>
      </c>
      <c r="GT126" s="354" t="s">
        <v>206</v>
      </c>
      <c r="GU126" s="354" t="s">
        <v>207</v>
      </c>
      <c r="GV126" s="354" t="s">
        <v>208</v>
      </c>
      <c r="GW126" s="354" t="s">
        <v>209</v>
      </c>
      <c r="GX126" s="354" t="s">
        <v>210</v>
      </c>
      <c r="GY126" s="354" t="s">
        <v>211</v>
      </c>
      <c r="GZ126" s="354" t="s">
        <v>212</v>
      </c>
      <c r="HA126" s="354" t="s">
        <v>213</v>
      </c>
      <c r="HB126" s="354" t="s">
        <v>214</v>
      </c>
      <c r="HC126" s="354" t="s">
        <v>215</v>
      </c>
      <c r="HD126" s="354" t="s">
        <v>216</v>
      </c>
      <c r="HE126" s="354" t="s">
        <v>217</v>
      </c>
      <c r="HF126" s="354" t="s">
        <v>218</v>
      </c>
      <c r="HG126" s="354" t="s">
        <v>219</v>
      </c>
      <c r="HH126" s="354" t="s">
        <v>220</v>
      </c>
    </row>
    <row r="127" spans="1:216" ht="15" x14ac:dyDescent="0.25">
      <c r="A127" s="354" t="s">
        <v>230</v>
      </c>
      <c r="B127" s="366">
        <v>30185010</v>
      </c>
      <c r="C127" s="366">
        <v>11832860</v>
      </c>
      <c r="D127" s="366">
        <v>8825027</v>
      </c>
      <c r="E127" s="366">
        <v>6370563</v>
      </c>
      <c r="F127" s="366">
        <v>4313185</v>
      </c>
      <c r="G127" s="366">
        <v>3561729</v>
      </c>
      <c r="H127" s="366">
        <v>3939905</v>
      </c>
      <c r="I127" s="366">
        <v>1983690</v>
      </c>
      <c r="J127" s="366">
        <v>2702849</v>
      </c>
      <c r="K127" s="366">
        <v>1074910</v>
      </c>
      <c r="L127" s="366">
        <v>733711</v>
      </c>
      <c r="M127" s="366">
        <v>390755</v>
      </c>
      <c r="N127" s="366">
        <v>343857</v>
      </c>
      <c r="O127" s="366">
        <v>177340</v>
      </c>
      <c r="P127" s="366">
        <v>187981</v>
      </c>
      <c r="Q127" s="366">
        <v>1248302</v>
      </c>
      <c r="R127" s="366">
        <v>447766</v>
      </c>
      <c r="S127" s="366">
        <v>632395</v>
      </c>
      <c r="T127" s="366">
        <v>3952872</v>
      </c>
      <c r="U127" s="366">
        <v>2946222</v>
      </c>
      <c r="V127" s="366">
        <v>1697812</v>
      </c>
      <c r="W127" s="366">
        <v>1617818</v>
      </c>
      <c r="X127" s="366">
        <v>1294580</v>
      </c>
      <c r="Y127" s="366">
        <v>357559</v>
      </c>
      <c r="Z127" s="366">
        <v>19846540</v>
      </c>
      <c r="AA127" s="366">
        <v>18185840</v>
      </c>
      <c r="AB127" s="366">
        <v>1927183</v>
      </c>
      <c r="AC127" s="366">
        <v>9159299</v>
      </c>
      <c r="AD127" s="366">
        <v>4695263</v>
      </c>
      <c r="AE127" s="366">
        <v>372550</v>
      </c>
      <c r="AF127" s="366">
        <v>4008438</v>
      </c>
      <c r="AG127" s="366">
        <v>3776762</v>
      </c>
      <c r="AH127" s="366">
        <v>6549897</v>
      </c>
      <c r="AI127" s="366">
        <v>2825891</v>
      </c>
      <c r="AJ127" s="366">
        <v>6471103</v>
      </c>
      <c r="AK127" s="366">
        <v>1437202</v>
      </c>
      <c r="AL127" s="366">
        <v>185308</v>
      </c>
      <c r="AM127" s="366">
        <v>5442811</v>
      </c>
      <c r="AN127" s="366">
        <v>108496</v>
      </c>
      <c r="AO127" s="366">
        <v>2205631</v>
      </c>
      <c r="AP127" s="366">
        <v>1918992</v>
      </c>
      <c r="AQ127" s="366">
        <v>28613</v>
      </c>
      <c r="AR127" s="366">
        <v>1047053</v>
      </c>
      <c r="AS127" s="366">
        <v>336720</v>
      </c>
      <c r="AT127" s="366">
        <v>895426</v>
      </c>
      <c r="AU127" s="366">
        <v>403465</v>
      </c>
      <c r="AV127" s="366">
        <v>995287</v>
      </c>
      <c r="AW127" s="366">
        <v>125014</v>
      </c>
      <c r="AX127" s="366">
        <v>13127</v>
      </c>
      <c r="AY127" s="366">
        <v>11179790</v>
      </c>
      <c r="AZ127" s="366">
        <v>1760727</v>
      </c>
      <c r="BA127" s="366">
        <v>277543</v>
      </c>
      <c r="BB127" s="366">
        <v>171550</v>
      </c>
      <c r="BC127" s="366">
        <v>1367206</v>
      </c>
      <c r="BD127" s="366">
        <v>79622</v>
      </c>
      <c r="BE127" s="366">
        <v>0</v>
      </c>
      <c r="BF127" s="366">
        <v>0</v>
      </c>
      <c r="BG127" s="366">
        <v>317644</v>
      </c>
      <c r="BH127" s="366">
        <v>188152</v>
      </c>
      <c r="BI127" s="366">
        <v>18602</v>
      </c>
      <c r="BJ127" s="366">
        <v>150680</v>
      </c>
      <c r="BK127" s="366">
        <v>8693</v>
      </c>
      <c r="BL127" s="366">
        <v>0</v>
      </c>
      <c r="BM127" s="366">
        <v>0</v>
      </c>
      <c r="BN127" s="366">
        <v>4210956</v>
      </c>
      <c r="BO127" s="366">
        <v>102670</v>
      </c>
      <c r="BP127" s="366">
        <v>137129</v>
      </c>
      <c r="BQ127" s="366">
        <v>4011507</v>
      </c>
      <c r="BR127" s="366">
        <v>57380</v>
      </c>
      <c r="BS127" s="366">
        <v>0</v>
      </c>
      <c r="BT127" s="366">
        <v>0</v>
      </c>
      <c r="BU127" s="366">
        <v>2487071</v>
      </c>
      <c r="BV127" s="366">
        <v>96707</v>
      </c>
      <c r="BW127" s="366">
        <v>31786</v>
      </c>
      <c r="BX127" s="366">
        <v>2421042</v>
      </c>
      <c r="BY127" s="366">
        <v>61635</v>
      </c>
      <c r="BZ127" s="366">
        <v>0</v>
      </c>
      <c r="CA127" s="366">
        <v>0</v>
      </c>
      <c r="CB127" s="366">
        <v>448261</v>
      </c>
      <c r="CC127" s="366">
        <v>239158</v>
      </c>
      <c r="CD127" s="366">
        <v>39466</v>
      </c>
      <c r="CE127" s="366">
        <v>219207</v>
      </c>
      <c r="CF127" s="366">
        <v>0</v>
      </c>
      <c r="CG127" s="366">
        <v>0</v>
      </c>
      <c r="CH127" s="366">
        <v>0</v>
      </c>
      <c r="CI127" s="366">
        <v>6427858</v>
      </c>
      <c r="CJ127" s="366">
        <v>2455345</v>
      </c>
      <c r="CK127" s="366">
        <v>456049</v>
      </c>
      <c r="CL127" s="366">
        <v>3898574</v>
      </c>
      <c r="CM127" s="366">
        <v>53262</v>
      </c>
      <c r="CN127" s="366">
        <v>0</v>
      </c>
      <c r="CO127" s="366">
        <v>1571941</v>
      </c>
      <c r="CP127" s="366">
        <v>5990792</v>
      </c>
      <c r="CQ127" s="366">
        <v>936902</v>
      </c>
      <c r="CR127" s="366">
        <v>2076253</v>
      </c>
      <c r="CS127" s="366">
        <v>582369</v>
      </c>
      <c r="CT127" s="366">
        <v>1732360</v>
      </c>
      <c r="CU127" s="366">
        <v>1130206</v>
      </c>
      <c r="CV127" s="366">
        <v>1093895</v>
      </c>
      <c r="CW127" s="366">
        <v>863310</v>
      </c>
      <c r="CX127" s="366">
        <v>0</v>
      </c>
      <c r="CY127" s="366">
        <v>0</v>
      </c>
      <c r="CZ127" s="366">
        <v>0</v>
      </c>
      <c r="DA127" s="366">
        <v>262415</v>
      </c>
      <c r="DB127" s="366">
        <v>546877</v>
      </c>
      <c r="DC127" s="366">
        <v>124420</v>
      </c>
      <c r="DD127" s="366">
        <v>13582220</v>
      </c>
      <c r="DE127" s="366">
        <v>6031815</v>
      </c>
      <c r="DF127" s="366">
        <v>6853011</v>
      </c>
      <c r="DG127" s="366">
        <v>7202732</v>
      </c>
      <c r="DH127" s="366">
        <v>407481</v>
      </c>
      <c r="DI127" s="366">
        <v>180161</v>
      </c>
      <c r="DJ127" s="366">
        <v>53531</v>
      </c>
      <c r="DK127" s="366">
        <v>18278090</v>
      </c>
      <c r="DL127" s="366">
        <v>12861180</v>
      </c>
      <c r="DM127" s="366">
        <v>8021542</v>
      </c>
      <c r="DN127" s="366">
        <v>2403609</v>
      </c>
      <c r="DO127" s="366">
        <v>1788883</v>
      </c>
      <c r="DP127" s="366">
        <v>1485111</v>
      </c>
      <c r="DQ127" s="366">
        <v>4422541</v>
      </c>
      <c r="DR127" s="366">
        <v>5771</v>
      </c>
      <c r="DS127" s="366">
        <v>371801</v>
      </c>
      <c r="DT127" s="366">
        <v>1374519</v>
      </c>
      <c r="DU127" s="366">
        <v>539627</v>
      </c>
      <c r="DV127" s="366">
        <v>6754618</v>
      </c>
      <c r="DW127" s="366">
        <v>2225745</v>
      </c>
      <c r="DX127" s="366">
        <v>1863366</v>
      </c>
      <c r="DY127" s="366">
        <v>1033477</v>
      </c>
      <c r="DZ127" s="366">
        <v>4098608</v>
      </c>
      <c r="EA127" s="366">
        <v>0</v>
      </c>
      <c r="EB127" s="366">
        <v>240829</v>
      </c>
      <c r="EC127" s="366">
        <v>1148350</v>
      </c>
      <c r="ED127" s="366">
        <v>620188</v>
      </c>
      <c r="EE127" s="366">
        <v>11895580</v>
      </c>
      <c r="EF127" s="366">
        <v>4135050</v>
      </c>
      <c r="EG127" s="366">
        <v>3254826</v>
      </c>
      <c r="EH127" s="366">
        <v>2183228</v>
      </c>
      <c r="EI127" s="366">
        <v>7097109</v>
      </c>
      <c r="EJ127" s="366">
        <v>5771</v>
      </c>
      <c r="EK127" s="366">
        <v>523370</v>
      </c>
      <c r="EL127" s="366">
        <v>2334565</v>
      </c>
      <c r="EM127" s="366">
        <v>989396</v>
      </c>
      <c r="EN127" s="366">
        <v>1649452</v>
      </c>
      <c r="EO127" s="366">
        <v>310034</v>
      </c>
      <c r="EP127" s="366">
        <v>280090</v>
      </c>
      <c r="EQ127" s="366">
        <v>284957</v>
      </c>
      <c r="ER127" s="366">
        <v>877361</v>
      </c>
      <c r="ES127" s="366">
        <v>0</v>
      </c>
      <c r="ET127" s="366">
        <v>32976</v>
      </c>
      <c r="EU127" s="366">
        <v>79117</v>
      </c>
      <c r="EV127" s="366">
        <v>102756</v>
      </c>
      <c r="EW127" s="366">
        <v>4451395</v>
      </c>
      <c r="EX127" s="366">
        <v>1150403</v>
      </c>
      <c r="EY127" s="366">
        <v>805655</v>
      </c>
      <c r="EZ127" s="366">
        <v>755946</v>
      </c>
      <c r="FA127" s="366">
        <v>2035020</v>
      </c>
      <c r="FB127" s="366">
        <v>31751</v>
      </c>
      <c r="FC127" s="366">
        <v>137546</v>
      </c>
      <c r="FD127" s="366">
        <v>562251</v>
      </c>
      <c r="FE127" s="366">
        <v>259008</v>
      </c>
      <c r="FF127" s="366">
        <v>1536549</v>
      </c>
      <c r="FG127" s="366">
        <v>499898</v>
      </c>
      <c r="FH127" s="366">
        <v>213328</v>
      </c>
      <c r="FI127" s="366">
        <v>316685</v>
      </c>
      <c r="FJ127" s="366">
        <v>268216</v>
      </c>
      <c r="FK127" s="366">
        <v>75009</v>
      </c>
      <c r="FL127" s="366">
        <v>5787</v>
      </c>
      <c r="FM127" s="366">
        <v>86599</v>
      </c>
      <c r="FN127" s="366">
        <v>10771</v>
      </c>
      <c r="FO127" s="366">
        <v>1376210</v>
      </c>
      <c r="FP127" s="366">
        <v>1033291</v>
      </c>
      <c r="FQ127" s="366">
        <v>94264</v>
      </c>
      <c r="FR127" s="366">
        <v>3559</v>
      </c>
      <c r="FS127" s="366">
        <v>303813</v>
      </c>
      <c r="FT127" s="366">
        <v>0</v>
      </c>
      <c r="FU127" s="366">
        <v>18368</v>
      </c>
      <c r="FV127" s="366">
        <v>39746</v>
      </c>
      <c r="FW127" s="366">
        <v>0</v>
      </c>
      <c r="FX127" s="366">
        <v>4568905</v>
      </c>
      <c r="FY127" s="366">
        <v>1194554</v>
      </c>
      <c r="FZ127" s="366">
        <v>850685</v>
      </c>
      <c r="GA127" s="366">
        <v>647065</v>
      </c>
      <c r="GB127" s="366">
        <v>2562785</v>
      </c>
      <c r="GC127" s="366">
        <v>0</v>
      </c>
      <c r="GD127" s="366">
        <v>76455</v>
      </c>
      <c r="GE127" s="366">
        <v>254650</v>
      </c>
      <c r="GF127" s="366">
        <v>78621</v>
      </c>
      <c r="GG127" s="366">
        <v>981675</v>
      </c>
      <c r="GH127" s="366">
        <v>59690</v>
      </c>
      <c r="GI127" s="366">
        <v>7084</v>
      </c>
      <c r="GJ127" s="366">
        <v>40174</v>
      </c>
      <c r="GK127" s="366">
        <v>469600</v>
      </c>
      <c r="GL127" s="366">
        <v>613965</v>
      </c>
      <c r="GM127" s="366">
        <v>0</v>
      </c>
      <c r="GN127" s="366">
        <v>0</v>
      </c>
      <c r="GO127" s="366">
        <v>0</v>
      </c>
      <c r="GP127" s="366">
        <v>568247</v>
      </c>
      <c r="GQ127" s="366">
        <v>45701</v>
      </c>
      <c r="GR127" s="366">
        <v>355150</v>
      </c>
      <c r="GS127" s="366">
        <v>174839</v>
      </c>
      <c r="GT127" s="366">
        <v>0</v>
      </c>
      <c r="GU127" s="366">
        <v>0</v>
      </c>
      <c r="GV127" s="366">
        <v>0</v>
      </c>
      <c r="GW127" s="366">
        <v>0</v>
      </c>
      <c r="GX127" s="366">
        <v>0</v>
      </c>
      <c r="GY127" s="366">
        <v>1791836</v>
      </c>
      <c r="GZ127" s="366">
        <v>585305</v>
      </c>
      <c r="HA127" s="366">
        <v>400101</v>
      </c>
      <c r="HB127" s="366">
        <v>145628</v>
      </c>
      <c r="HC127" s="366">
        <v>777661</v>
      </c>
      <c r="HD127" s="366">
        <v>64674</v>
      </c>
      <c r="HE127" s="366">
        <v>37927</v>
      </c>
      <c r="HF127" s="366">
        <v>266844</v>
      </c>
      <c r="HG127" s="366">
        <v>84156</v>
      </c>
      <c r="HH127" s="366">
        <v>10210350</v>
      </c>
    </row>
    <row r="128" spans="1:216" ht="15" x14ac:dyDescent="0.25">
      <c r="A128" s="354" t="s">
        <v>442</v>
      </c>
      <c r="B128" s="366">
        <v>2653617</v>
      </c>
      <c r="C128" s="366">
        <v>984137</v>
      </c>
      <c r="D128" s="366">
        <v>717430</v>
      </c>
      <c r="E128" s="366">
        <v>513707</v>
      </c>
      <c r="F128" s="366">
        <v>379348</v>
      </c>
      <c r="G128" s="366">
        <v>284100</v>
      </c>
      <c r="H128" s="366">
        <v>278079</v>
      </c>
      <c r="I128" s="366">
        <v>205120</v>
      </c>
      <c r="J128" s="366">
        <v>135108</v>
      </c>
      <c r="K128" s="366">
        <v>89664</v>
      </c>
      <c r="L128" s="366">
        <v>61908</v>
      </c>
      <c r="M128" s="366">
        <v>45280</v>
      </c>
      <c r="N128" s="366">
        <v>35745</v>
      </c>
      <c r="O128" s="366">
        <v>29451</v>
      </c>
      <c r="P128" s="366">
        <v>7219</v>
      </c>
      <c r="Q128" s="366">
        <v>27342</v>
      </c>
      <c r="R128" s="366">
        <v>0</v>
      </c>
      <c r="S128" s="366">
        <v>5903</v>
      </c>
      <c r="T128" s="366">
        <v>487618</v>
      </c>
      <c r="U128" s="366">
        <v>422250</v>
      </c>
      <c r="V128" s="366">
        <v>232672</v>
      </c>
      <c r="W128" s="366">
        <v>35261</v>
      </c>
      <c r="X128" s="366">
        <v>20972</v>
      </c>
      <c r="Y128" s="366">
        <v>17777</v>
      </c>
      <c r="Z128" s="366">
        <v>1616989</v>
      </c>
      <c r="AA128" s="366">
        <v>1441412</v>
      </c>
      <c r="AB128" s="366">
        <v>167249</v>
      </c>
      <c r="AC128" s="366">
        <v>875020</v>
      </c>
      <c r="AD128" s="366">
        <v>273074</v>
      </c>
      <c r="AE128" s="366">
        <v>50721</v>
      </c>
      <c r="AF128" s="366">
        <v>358965</v>
      </c>
      <c r="AG128" s="366">
        <v>359690</v>
      </c>
      <c r="AH128" s="366">
        <v>615100</v>
      </c>
      <c r="AI128" s="366">
        <v>168343</v>
      </c>
      <c r="AJ128" s="366">
        <v>357096</v>
      </c>
      <c r="AK128" s="366">
        <v>63470</v>
      </c>
      <c r="AL128" s="366">
        <v>0</v>
      </c>
      <c r="AM128" s="366">
        <v>367711</v>
      </c>
      <c r="AN128" s="366">
        <v>1510</v>
      </c>
      <c r="AO128" s="366">
        <v>215592</v>
      </c>
      <c r="AP128" s="366">
        <v>77362</v>
      </c>
      <c r="AQ128" s="366">
        <v>0</v>
      </c>
      <c r="AR128" s="366">
        <v>173111</v>
      </c>
      <c r="AS128" s="366">
        <v>0</v>
      </c>
      <c r="AT128" s="366">
        <v>37930</v>
      </c>
      <c r="AU128" s="366">
        <v>0</v>
      </c>
      <c r="AV128" s="366">
        <v>35383</v>
      </c>
      <c r="AW128" s="366">
        <v>15857</v>
      </c>
      <c r="AX128" s="366">
        <v>0</v>
      </c>
      <c r="AY128" s="366">
        <v>785653</v>
      </c>
      <c r="AZ128" s="366">
        <v>96110</v>
      </c>
      <c r="BA128" s="366">
        <v>19791</v>
      </c>
      <c r="BB128" s="366">
        <v>13896</v>
      </c>
      <c r="BC128" s="366">
        <v>54897</v>
      </c>
      <c r="BD128" s="366">
        <v>16635</v>
      </c>
      <c r="BE128" s="366">
        <v>0</v>
      </c>
      <c r="BF128" s="366">
        <v>0</v>
      </c>
      <c r="BG128" s="366">
        <v>0</v>
      </c>
      <c r="BH128" s="366">
        <v>0</v>
      </c>
      <c r="BI128" s="366">
        <v>0</v>
      </c>
      <c r="BJ128" s="366">
        <v>0</v>
      </c>
      <c r="BK128" s="366">
        <v>0</v>
      </c>
      <c r="BL128" s="366">
        <v>0</v>
      </c>
      <c r="BM128" s="366">
        <v>0</v>
      </c>
      <c r="BN128" s="366">
        <v>387611</v>
      </c>
      <c r="BO128" s="366">
        <v>0</v>
      </c>
      <c r="BP128" s="366">
        <v>35119</v>
      </c>
      <c r="BQ128" s="366">
        <v>358055</v>
      </c>
      <c r="BR128" s="366">
        <v>0</v>
      </c>
      <c r="BS128" s="366">
        <v>0</v>
      </c>
      <c r="BT128" s="366">
        <v>0</v>
      </c>
      <c r="BU128" s="366">
        <v>133774</v>
      </c>
      <c r="BV128" s="366">
        <v>10457</v>
      </c>
      <c r="BW128" s="366">
        <v>13896</v>
      </c>
      <c r="BX128" s="366">
        <v>116246</v>
      </c>
      <c r="BY128" s="366">
        <v>8538</v>
      </c>
      <c r="BZ128" s="366">
        <v>0</v>
      </c>
      <c r="CA128" s="366">
        <v>0</v>
      </c>
      <c r="CB128" s="366">
        <v>35403</v>
      </c>
      <c r="CC128" s="366">
        <v>7172</v>
      </c>
      <c r="CD128" s="366">
        <v>0</v>
      </c>
      <c r="CE128" s="366">
        <v>36619</v>
      </c>
      <c r="CF128" s="366">
        <v>0</v>
      </c>
      <c r="CG128" s="366">
        <v>0</v>
      </c>
      <c r="CH128" s="366">
        <v>0</v>
      </c>
      <c r="CI128" s="366">
        <v>522265</v>
      </c>
      <c r="CJ128" s="366">
        <v>103321</v>
      </c>
      <c r="CK128" s="366">
        <v>78320</v>
      </c>
      <c r="CL128" s="366">
        <v>353843</v>
      </c>
      <c r="CM128" s="366">
        <v>17936</v>
      </c>
      <c r="CN128" s="366">
        <v>0</v>
      </c>
      <c r="CO128" s="366">
        <v>242083</v>
      </c>
      <c r="CP128" s="366">
        <v>595437</v>
      </c>
      <c r="CQ128" s="366">
        <v>135383</v>
      </c>
      <c r="CR128" s="366">
        <v>185360</v>
      </c>
      <c r="CS128" s="366">
        <v>78848</v>
      </c>
      <c r="CT128" s="366">
        <v>166290</v>
      </c>
      <c r="CU128" s="366">
        <v>111670</v>
      </c>
      <c r="CV128" s="366">
        <v>87427</v>
      </c>
      <c r="CW128" s="366">
        <v>23381</v>
      </c>
      <c r="CX128" s="366">
        <v>0</v>
      </c>
      <c r="CY128" s="366">
        <v>0</v>
      </c>
      <c r="CZ128" s="366">
        <v>0</v>
      </c>
      <c r="DA128" s="366">
        <v>11899</v>
      </c>
      <c r="DB128" s="366">
        <v>4605</v>
      </c>
      <c r="DC128" s="366">
        <v>0</v>
      </c>
      <c r="DD128" s="366">
        <v>1436170</v>
      </c>
      <c r="DE128" s="366">
        <v>680373</v>
      </c>
      <c r="DF128" s="366">
        <v>815776</v>
      </c>
      <c r="DG128" s="366">
        <v>728029</v>
      </c>
      <c r="DH128" s="366">
        <v>45170</v>
      </c>
      <c r="DI128" s="366">
        <v>50566</v>
      </c>
      <c r="DJ128" s="366">
        <v>14772</v>
      </c>
      <c r="DK128" s="366">
        <v>1681142</v>
      </c>
      <c r="DL128" s="366">
        <v>1238819</v>
      </c>
      <c r="DM128" s="366">
        <v>711468</v>
      </c>
      <c r="DN128" s="366">
        <v>64505</v>
      </c>
      <c r="DO128" s="366">
        <v>117476</v>
      </c>
      <c r="DP128" s="366">
        <v>86871</v>
      </c>
      <c r="DQ128" s="366">
        <v>524830</v>
      </c>
      <c r="DR128" s="366">
        <v>0</v>
      </c>
      <c r="DS128" s="366">
        <v>5402</v>
      </c>
      <c r="DT128" s="366">
        <v>42306</v>
      </c>
      <c r="DU128" s="366">
        <v>28962</v>
      </c>
      <c r="DV128" s="366">
        <v>765062</v>
      </c>
      <c r="DW128" s="366">
        <v>117464</v>
      </c>
      <c r="DX128" s="366">
        <v>213064</v>
      </c>
      <c r="DY128" s="366">
        <v>72366</v>
      </c>
      <c r="DZ128" s="366">
        <v>627358</v>
      </c>
      <c r="EA128" s="366">
        <v>0</v>
      </c>
      <c r="EB128" s="366">
        <v>5402</v>
      </c>
      <c r="EC128" s="366">
        <v>150522</v>
      </c>
      <c r="ED128" s="366">
        <v>73094</v>
      </c>
      <c r="EE128" s="366">
        <v>1200195</v>
      </c>
      <c r="EF128" s="366">
        <v>165853</v>
      </c>
      <c r="EG128" s="366">
        <v>276160</v>
      </c>
      <c r="EH128" s="366">
        <v>152924</v>
      </c>
      <c r="EI128" s="366">
        <v>982135</v>
      </c>
      <c r="EJ128" s="366">
        <v>0</v>
      </c>
      <c r="EK128" s="366">
        <v>5402</v>
      </c>
      <c r="EL128" s="366">
        <v>183019</v>
      </c>
      <c r="EM128" s="366">
        <v>101209</v>
      </c>
      <c r="EN128" s="366">
        <v>43542</v>
      </c>
      <c r="EO128" s="366">
        <v>0</v>
      </c>
      <c r="EP128" s="366">
        <v>9460</v>
      </c>
      <c r="EQ128" s="366">
        <v>0</v>
      </c>
      <c r="ER128" s="366">
        <v>38259</v>
      </c>
      <c r="ES128" s="366">
        <v>0</v>
      </c>
      <c r="ET128" s="366">
        <v>0</v>
      </c>
      <c r="EU128" s="366">
        <v>3115</v>
      </c>
      <c r="EV128" s="366">
        <v>0</v>
      </c>
      <c r="EW128" s="366">
        <v>353798</v>
      </c>
      <c r="EX128" s="366">
        <v>54614</v>
      </c>
      <c r="EY128" s="366">
        <v>99648</v>
      </c>
      <c r="EZ128" s="366">
        <v>55834</v>
      </c>
      <c r="FA128" s="366">
        <v>228210</v>
      </c>
      <c r="FB128" s="366">
        <v>4162</v>
      </c>
      <c r="FC128" s="366">
        <v>0</v>
      </c>
      <c r="FD128" s="366">
        <v>17119</v>
      </c>
      <c r="FE128" s="366">
        <v>24372</v>
      </c>
      <c r="FF128" s="366">
        <v>75328</v>
      </c>
      <c r="FG128" s="366">
        <v>8663</v>
      </c>
      <c r="FH128" s="366">
        <v>61766</v>
      </c>
      <c r="FI128" s="366">
        <v>0</v>
      </c>
      <c r="FJ128" s="366">
        <v>0</v>
      </c>
      <c r="FK128" s="366">
        <v>0</v>
      </c>
      <c r="FL128" s="366">
        <v>0</v>
      </c>
      <c r="FM128" s="366">
        <v>0</v>
      </c>
      <c r="FN128" s="366">
        <v>0</v>
      </c>
      <c r="FO128" s="366">
        <v>196695</v>
      </c>
      <c r="FP128" s="366">
        <v>146785</v>
      </c>
      <c r="FQ128" s="366">
        <v>49468</v>
      </c>
      <c r="FR128" s="366">
        <v>0</v>
      </c>
      <c r="FS128" s="366">
        <v>40861</v>
      </c>
      <c r="FT128" s="366">
        <v>0</v>
      </c>
      <c r="FU128" s="366">
        <v>0</v>
      </c>
      <c r="FV128" s="366">
        <v>0</v>
      </c>
      <c r="FW128" s="366">
        <v>0</v>
      </c>
      <c r="FX128" s="366">
        <v>286389</v>
      </c>
      <c r="FY128" s="366">
        <v>58617</v>
      </c>
      <c r="FZ128" s="366">
        <v>12886</v>
      </c>
      <c r="GA128" s="366">
        <v>46422</v>
      </c>
      <c r="GB128" s="366">
        <v>175304</v>
      </c>
      <c r="GC128" s="366">
        <v>0</v>
      </c>
      <c r="GD128" s="366">
        <v>0</v>
      </c>
      <c r="GE128" s="366">
        <v>45516</v>
      </c>
      <c r="GF128" s="366">
        <v>0</v>
      </c>
      <c r="GG128" s="366">
        <v>54753</v>
      </c>
      <c r="GH128" s="366">
        <v>0</v>
      </c>
      <c r="GI128" s="366">
        <v>0</v>
      </c>
      <c r="GJ128" s="366">
        <v>0</v>
      </c>
      <c r="GK128" s="366">
        <v>21491</v>
      </c>
      <c r="GL128" s="366">
        <v>39262</v>
      </c>
      <c r="GM128" s="366">
        <v>0</v>
      </c>
      <c r="GN128" s="366">
        <v>0</v>
      </c>
      <c r="GO128" s="366">
        <v>0</v>
      </c>
      <c r="GP128" s="366">
        <v>71537</v>
      </c>
      <c r="GQ128" s="366">
        <v>27506</v>
      </c>
      <c r="GR128" s="366">
        <v>38596</v>
      </c>
      <c r="GS128" s="366">
        <v>5402</v>
      </c>
      <c r="GT128" s="366">
        <v>0</v>
      </c>
      <c r="GU128" s="366">
        <v>0</v>
      </c>
      <c r="GV128" s="366">
        <v>0</v>
      </c>
      <c r="GW128" s="366">
        <v>0</v>
      </c>
      <c r="GX128" s="366">
        <v>0</v>
      </c>
      <c r="GY128" s="366">
        <v>262027</v>
      </c>
      <c r="GZ128" s="366">
        <v>60827</v>
      </c>
      <c r="HA128" s="366">
        <v>79131</v>
      </c>
      <c r="HB128" s="366">
        <v>21476</v>
      </c>
      <c r="HC128" s="366">
        <v>125063</v>
      </c>
      <c r="HD128" s="366">
        <v>0</v>
      </c>
      <c r="HE128" s="366">
        <v>0</v>
      </c>
      <c r="HF128" s="366">
        <v>92119</v>
      </c>
      <c r="HG128" s="366">
        <v>4084</v>
      </c>
      <c r="HH128" s="366">
        <v>802274</v>
      </c>
    </row>
    <row r="129" spans="1:216" ht="15" x14ac:dyDescent="0.25">
      <c r="A129" s="354" t="s">
        <v>443</v>
      </c>
      <c r="B129" s="366">
        <v>3696068</v>
      </c>
      <c r="C129" s="366">
        <v>1509886</v>
      </c>
      <c r="D129" s="366">
        <v>1206309</v>
      </c>
      <c r="E129" s="366">
        <v>903749</v>
      </c>
      <c r="F129" s="366">
        <v>683133</v>
      </c>
      <c r="G129" s="366">
        <v>448200</v>
      </c>
      <c r="H129" s="366">
        <v>553611</v>
      </c>
      <c r="I129" s="366">
        <v>320802</v>
      </c>
      <c r="J129" s="366">
        <v>402238</v>
      </c>
      <c r="K129" s="366">
        <v>239342</v>
      </c>
      <c r="L129" s="366">
        <v>161821</v>
      </c>
      <c r="M129" s="366">
        <v>78194</v>
      </c>
      <c r="N129" s="366">
        <v>0</v>
      </c>
      <c r="O129" s="366">
        <v>0</v>
      </c>
      <c r="P129" s="366">
        <v>0</v>
      </c>
      <c r="Q129" s="366">
        <v>51287</v>
      </c>
      <c r="R129" s="366">
        <v>31438</v>
      </c>
      <c r="S129" s="366">
        <v>11111</v>
      </c>
      <c r="T129" s="366">
        <v>688578</v>
      </c>
      <c r="U129" s="366">
        <v>524624</v>
      </c>
      <c r="V129" s="366">
        <v>336749</v>
      </c>
      <c r="W129" s="366">
        <v>34404</v>
      </c>
      <c r="X129" s="366">
        <v>30014</v>
      </c>
      <c r="Y129" s="366">
        <v>6592</v>
      </c>
      <c r="Z129" s="366">
        <v>2134340</v>
      </c>
      <c r="AA129" s="366">
        <v>2008844</v>
      </c>
      <c r="AB129" s="366">
        <v>80514</v>
      </c>
      <c r="AC129" s="366">
        <v>1043729</v>
      </c>
      <c r="AD129" s="366">
        <v>368923</v>
      </c>
      <c r="AE129" s="366">
        <v>0</v>
      </c>
      <c r="AF129" s="366">
        <v>384127</v>
      </c>
      <c r="AG129" s="366">
        <v>335952</v>
      </c>
      <c r="AH129" s="366">
        <v>837256</v>
      </c>
      <c r="AI129" s="366">
        <v>282199</v>
      </c>
      <c r="AJ129" s="366">
        <v>770338</v>
      </c>
      <c r="AK129" s="366">
        <v>215946</v>
      </c>
      <c r="AL129" s="366">
        <v>6210</v>
      </c>
      <c r="AM129" s="366">
        <v>534510</v>
      </c>
      <c r="AN129" s="366">
        <v>8010</v>
      </c>
      <c r="AO129" s="366">
        <v>140472</v>
      </c>
      <c r="AP129" s="366">
        <v>231504</v>
      </c>
      <c r="AQ129" s="366">
        <v>0</v>
      </c>
      <c r="AR129" s="366">
        <v>141328</v>
      </c>
      <c r="AS129" s="366">
        <v>0</v>
      </c>
      <c r="AT129" s="366">
        <v>59132</v>
      </c>
      <c r="AU129" s="366">
        <v>0</v>
      </c>
      <c r="AV129" s="366">
        <v>40169</v>
      </c>
      <c r="AW129" s="366">
        <v>0</v>
      </c>
      <c r="AX129" s="366">
        <v>0</v>
      </c>
      <c r="AY129" s="366">
        <v>1378121</v>
      </c>
      <c r="AZ129" s="366">
        <v>194453</v>
      </c>
      <c r="BA129" s="366">
        <v>30641</v>
      </c>
      <c r="BB129" s="366">
        <v>0</v>
      </c>
      <c r="BC129" s="366">
        <v>183255</v>
      </c>
      <c r="BD129" s="366">
        <v>0</v>
      </c>
      <c r="BE129" s="366">
        <v>0</v>
      </c>
      <c r="BF129" s="366">
        <v>0</v>
      </c>
      <c r="BG129" s="366">
        <v>35284</v>
      </c>
      <c r="BH129" s="366">
        <v>17874</v>
      </c>
      <c r="BI129" s="366">
        <v>0</v>
      </c>
      <c r="BJ129" s="366">
        <v>20199</v>
      </c>
      <c r="BK129" s="366">
        <v>0</v>
      </c>
      <c r="BL129" s="366">
        <v>0</v>
      </c>
      <c r="BM129" s="366">
        <v>0</v>
      </c>
      <c r="BN129" s="366">
        <v>400994</v>
      </c>
      <c r="BO129" s="366">
        <v>8482</v>
      </c>
      <c r="BP129" s="366">
        <v>0</v>
      </c>
      <c r="BQ129" s="366">
        <v>401637</v>
      </c>
      <c r="BR129" s="366">
        <v>0</v>
      </c>
      <c r="BS129" s="366">
        <v>0</v>
      </c>
      <c r="BT129" s="366">
        <v>0</v>
      </c>
      <c r="BU129" s="366">
        <v>128865</v>
      </c>
      <c r="BV129" s="366">
        <v>10001</v>
      </c>
      <c r="BW129" s="366">
        <v>0</v>
      </c>
      <c r="BX129" s="366">
        <v>132560</v>
      </c>
      <c r="BY129" s="366">
        <v>8482</v>
      </c>
      <c r="BZ129" s="366">
        <v>0</v>
      </c>
      <c r="CA129" s="366">
        <v>0</v>
      </c>
      <c r="CB129" s="366">
        <v>13092</v>
      </c>
      <c r="CC129" s="366">
        <v>0</v>
      </c>
      <c r="CD129" s="366">
        <v>0</v>
      </c>
      <c r="CE129" s="366">
        <v>13092</v>
      </c>
      <c r="CF129" s="366">
        <v>0</v>
      </c>
      <c r="CG129" s="366">
        <v>0</v>
      </c>
      <c r="CH129" s="366">
        <v>0</v>
      </c>
      <c r="CI129" s="366">
        <v>1038379</v>
      </c>
      <c r="CJ129" s="366">
        <v>319573</v>
      </c>
      <c r="CK129" s="366">
        <v>103709</v>
      </c>
      <c r="CL129" s="366">
        <v>795800</v>
      </c>
      <c r="CM129" s="366">
        <v>8520</v>
      </c>
      <c r="CN129" s="366">
        <v>0</v>
      </c>
      <c r="CO129" s="366">
        <v>153133</v>
      </c>
      <c r="CP129" s="366">
        <v>710942</v>
      </c>
      <c r="CQ129" s="366">
        <v>60695</v>
      </c>
      <c r="CR129" s="366">
        <v>208110</v>
      </c>
      <c r="CS129" s="366">
        <v>50343</v>
      </c>
      <c r="CT129" s="366">
        <v>200581</v>
      </c>
      <c r="CU129" s="366">
        <v>90396</v>
      </c>
      <c r="CV129" s="366">
        <v>224183</v>
      </c>
      <c r="CW129" s="366">
        <v>49346</v>
      </c>
      <c r="CX129" s="366">
        <v>0</v>
      </c>
      <c r="CY129" s="366">
        <v>0</v>
      </c>
      <c r="CZ129" s="366">
        <v>0</v>
      </c>
      <c r="DA129" s="366">
        <v>17164</v>
      </c>
      <c r="DB129" s="366">
        <v>14309</v>
      </c>
      <c r="DC129" s="366">
        <v>13391</v>
      </c>
      <c r="DD129" s="366">
        <v>1949785</v>
      </c>
      <c r="DE129" s="366">
        <v>961114</v>
      </c>
      <c r="DF129" s="366">
        <v>1092949</v>
      </c>
      <c r="DG129" s="366">
        <v>1112971</v>
      </c>
      <c r="DH129" s="366">
        <v>96935</v>
      </c>
      <c r="DI129" s="366">
        <v>16408</v>
      </c>
      <c r="DJ129" s="366">
        <v>16694</v>
      </c>
      <c r="DK129" s="366">
        <v>2209644</v>
      </c>
      <c r="DL129" s="366">
        <v>1529348</v>
      </c>
      <c r="DM129" s="366">
        <v>1042725</v>
      </c>
      <c r="DN129" s="366">
        <v>336313</v>
      </c>
      <c r="DO129" s="366">
        <v>321686</v>
      </c>
      <c r="DP129" s="366">
        <v>167736</v>
      </c>
      <c r="DQ129" s="366">
        <v>730820</v>
      </c>
      <c r="DR129" s="366">
        <v>0</v>
      </c>
      <c r="DS129" s="366">
        <v>33357</v>
      </c>
      <c r="DT129" s="366">
        <v>142650</v>
      </c>
      <c r="DU129" s="366">
        <v>91022</v>
      </c>
      <c r="DV129" s="366">
        <v>706147</v>
      </c>
      <c r="DW129" s="366">
        <v>161097</v>
      </c>
      <c r="DX129" s="366">
        <v>225240</v>
      </c>
      <c r="DY129" s="366">
        <v>74572</v>
      </c>
      <c r="DZ129" s="366">
        <v>488170</v>
      </c>
      <c r="EA129" s="366">
        <v>0</v>
      </c>
      <c r="EB129" s="366">
        <v>28296</v>
      </c>
      <c r="EC129" s="366">
        <v>75190</v>
      </c>
      <c r="ED129" s="366">
        <v>23165</v>
      </c>
      <c r="EE129" s="366">
        <v>1419249</v>
      </c>
      <c r="EF129" s="366">
        <v>474606</v>
      </c>
      <c r="EG129" s="366">
        <v>499792</v>
      </c>
      <c r="EH129" s="366">
        <v>205311</v>
      </c>
      <c r="EI129" s="366">
        <v>1042374</v>
      </c>
      <c r="EJ129" s="366">
        <v>0</v>
      </c>
      <c r="EK129" s="366">
        <v>38857</v>
      </c>
      <c r="EL129" s="366">
        <v>222367</v>
      </c>
      <c r="EM129" s="366">
        <v>103254</v>
      </c>
      <c r="EN129" s="366">
        <v>153100</v>
      </c>
      <c r="EO129" s="366">
        <v>25024</v>
      </c>
      <c r="EP129" s="366">
        <v>14825</v>
      </c>
      <c r="EQ129" s="366">
        <v>46029</v>
      </c>
      <c r="ER129" s="366">
        <v>61250</v>
      </c>
      <c r="ES129" s="366">
        <v>0</v>
      </c>
      <c r="ET129" s="366">
        <v>7306</v>
      </c>
      <c r="EU129" s="366">
        <v>7064</v>
      </c>
      <c r="EV129" s="366">
        <v>3226</v>
      </c>
      <c r="EW129" s="366">
        <v>373163</v>
      </c>
      <c r="EX129" s="366">
        <v>55384</v>
      </c>
      <c r="EY129" s="366">
        <v>85637</v>
      </c>
      <c r="EZ129" s="366">
        <v>89680</v>
      </c>
      <c r="FA129" s="366">
        <v>146648</v>
      </c>
      <c r="FB129" s="366">
        <v>7313</v>
      </c>
      <c r="FC129" s="366">
        <v>6828</v>
      </c>
      <c r="FD129" s="366">
        <v>29983</v>
      </c>
      <c r="FE129" s="366">
        <v>19871</v>
      </c>
      <c r="FF129" s="366">
        <v>216602</v>
      </c>
      <c r="FG129" s="366">
        <v>32947</v>
      </c>
      <c r="FH129" s="366">
        <v>13731</v>
      </c>
      <c r="FI129" s="366">
        <v>96064</v>
      </c>
      <c r="FJ129" s="366">
        <v>5731</v>
      </c>
      <c r="FK129" s="366">
        <v>35573</v>
      </c>
      <c r="FL129" s="366">
        <v>0</v>
      </c>
      <c r="FM129" s="366">
        <v>37810</v>
      </c>
      <c r="FN129" s="366">
        <v>0</v>
      </c>
      <c r="FO129" s="366">
        <v>178370</v>
      </c>
      <c r="FP129" s="366">
        <v>153461</v>
      </c>
      <c r="FQ129" s="366">
        <v>0</v>
      </c>
      <c r="FR129" s="366">
        <v>0</v>
      </c>
      <c r="FS129" s="366">
        <v>51292</v>
      </c>
      <c r="FT129" s="366">
        <v>0</v>
      </c>
      <c r="FU129" s="366">
        <v>18366</v>
      </c>
      <c r="FV129" s="366">
        <v>0</v>
      </c>
      <c r="FW129" s="366">
        <v>0</v>
      </c>
      <c r="FX129" s="366">
        <v>433465</v>
      </c>
      <c r="FY129" s="366">
        <v>229833</v>
      </c>
      <c r="FZ129" s="366">
        <v>62820</v>
      </c>
      <c r="GA129" s="366">
        <v>16562</v>
      </c>
      <c r="GB129" s="366">
        <v>221604</v>
      </c>
      <c r="GC129" s="366">
        <v>0</v>
      </c>
      <c r="GD129" s="366">
        <v>0</v>
      </c>
      <c r="GE129" s="366">
        <v>36257</v>
      </c>
      <c r="GF129" s="366">
        <v>0</v>
      </c>
      <c r="GG129" s="366">
        <v>60945</v>
      </c>
      <c r="GH129" s="366">
        <v>0</v>
      </c>
      <c r="GI129" s="366">
        <v>0</v>
      </c>
      <c r="GJ129" s="366">
        <v>18382</v>
      </c>
      <c r="GK129" s="366">
        <v>35250</v>
      </c>
      <c r="GL129" s="366">
        <v>43114</v>
      </c>
      <c r="GM129" s="366">
        <v>0</v>
      </c>
      <c r="GN129" s="366">
        <v>0</v>
      </c>
      <c r="GO129" s="366">
        <v>0</v>
      </c>
      <c r="GP129" s="366">
        <v>101799</v>
      </c>
      <c r="GQ129" s="366">
        <v>2313</v>
      </c>
      <c r="GR129" s="366">
        <v>89644</v>
      </c>
      <c r="GS129" s="366">
        <v>7363</v>
      </c>
      <c r="GT129" s="366">
        <v>0</v>
      </c>
      <c r="GU129" s="366">
        <v>0</v>
      </c>
      <c r="GV129" s="366">
        <v>0</v>
      </c>
      <c r="GW129" s="366">
        <v>0</v>
      </c>
      <c r="GX129" s="366">
        <v>0</v>
      </c>
      <c r="GY129" s="366">
        <v>105052</v>
      </c>
      <c r="GZ129" s="366">
        <v>57586</v>
      </c>
      <c r="HA129" s="366">
        <v>41770</v>
      </c>
      <c r="HB129" s="366">
        <v>0</v>
      </c>
      <c r="HC129" s="366">
        <v>47097</v>
      </c>
      <c r="HD129" s="366">
        <v>16346</v>
      </c>
      <c r="HE129" s="366">
        <v>11592</v>
      </c>
      <c r="HF129" s="366">
        <v>7064</v>
      </c>
      <c r="HG129" s="366">
        <v>0</v>
      </c>
      <c r="HH129" s="366">
        <v>1222871</v>
      </c>
    </row>
    <row r="130" spans="1:216" ht="15" x14ac:dyDescent="0.25">
      <c r="A130" s="354" t="s">
        <v>444</v>
      </c>
      <c r="B130" s="366">
        <v>4645255</v>
      </c>
      <c r="C130" s="366">
        <v>1912408</v>
      </c>
      <c r="D130" s="366">
        <v>1276393</v>
      </c>
      <c r="E130" s="366">
        <v>991386</v>
      </c>
      <c r="F130" s="366">
        <v>732098</v>
      </c>
      <c r="G130" s="366">
        <v>492105</v>
      </c>
      <c r="H130" s="366">
        <v>581423</v>
      </c>
      <c r="I130" s="366">
        <v>358947</v>
      </c>
      <c r="J130" s="366">
        <v>297443</v>
      </c>
      <c r="K130" s="366">
        <v>80145</v>
      </c>
      <c r="L130" s="366">
        <v>67531</v>
      </c>
      <c r="M130" s="366">
        <v>16043</v>
      </c>
      <c r="N130" s="366">
        <v>54904</v>
      </c>
      <c r="O130" s="366">
        <v>44391</v>
      </c>
      <c r="P130" s="366">
        <v>13787</v>
      </c>
      <c r="Q130" s="366">
        <v>223574</v>
      </c>
      <c r="R130" s="366">
        <v>73422</v>
      </c>
      <c r="S130" s="366">
        <v>124380</v>
      </c>
      <c r="T130" s="366">
        <v>809571</v>
      </c>
      <c r="U130" s="366">
        <v>439439</v>
      </c>
      <c r="V130" s="366">
        <v>570943</v>
      </c>
      <c r="W130" s="366">
        <v>279423</v>
      </c>
      <c r="X130" s="366">
        <v>186212</v>
      </c>
      <c r="Y130" s="366">
        <v>108383</v>
      </c>
      <c r="Z130" s="366">
        <v>3222727</v>
      </c>
      <c r="AA130" s="366">
        <v>3030123</v>
      </c>
      <c r="AB130" s="366">
        <v>620646</v>
      </c>
      <c r="AC130" s="366">
        <v>1854257</v>
      </c>
      <c r="AD130" s="366">
        <v>829240</v>
      </c>
      <c r="AE130" s="366">
        <v>99928</v>
      </c>
      <c r="AF130" s="366">
        <v>815726</v>
      </c>
      <c r="AG130" s="366">
        <v>865500</v>
      </c>
      <c r="AH130" s="366">
        <v>1055772</v>
      </c>
      <c r="AI130" s="366">
        <v>471736</v>
      </c>
      <c r="AJ130" s="366">
        <v>908482</v>
      </c>
      <c r="AK130" s="366">
        <v>163750</v>
      </c>
      <c r="AL130" s="366">
        <v>7803</v>
      </c>
      <c r="AM130" s="366">
        <v>820816</v>
      </c>
      <c r="AN130" s="366">
        <v>17710</v>
      </c>
      <c r="AO130" s="366">
        <v>511409</v>
      </c>
      <c r="AP130" s="366">
        <v>106448</v>
      </c>
      <c r="AQ130" s="366">
        <v>0</v>
      </c>
      <c r="AR130" s="366">
        <v>197045</v>
      </c>
      <c r="AS130" s="366">
        <v>96495</v>
      </c>
      <c r="AT130" s="366">
        <v>121706</v>
      </c>
      <c r="AU130" s="366">
        <v>48853</v>
      </c>
      <c r="AV130" s="366">
        <v>140277</v>
      </c>
      <c r="AW130" s="366">
        <v>0</v>
      </c>
      <c r="AX130" s="366">
        <v>0</v>
      </c>
      <c r="AY130" s="366">
        <v>1555882</v>
      </c>
      <c r="AZ130" s="366">
        <v>196876</v>
      </c>
      <c r="BA130" s="366">
        <v>113095</v>
      </c>
      <c r="BB130" s="366">
        <v>0</v>
      </c>
      <c r="BC130" s="366">
        <v>116769</v>
      </c>
      <c r="BD130" s="366">
        <v>0</v>
      </c>
      <c r="BE130" s="366">
        <v>0</v>
      </c>
      <c r="BF130" s="366">
        <v>0</v>
      </c>
      <c r="BG130" s="366">
        <v>121296</v>
      </c>
      <c r="BH130" s="366">
        <v>113961</v>
      </c>
      <c r="BI130" s="366">
        <v>0</v>
      </c>
      <c r="BJ130" s="366">
        <v>0</v>
      </c>
      <c r="BK130" s="366">
        <v>8761</v>
      </c>
      <c r="BL130" s="366">
        <v>0</v>
      </c>
      <c r="BM130" s="366">
        <v>0</v>
      </c>
      <c r="BN130" s="366">
        <v>643939</v>
      </c>
      <c r="BO130" s="366">
        <v>27574</v>
      </c>
      <c r="BP130" s="366">
        <v>12908</v>
      </c>
      <c r="BQ130" s="366">
        <v>584453</v>
      </c>
      <c r="BR130" s="366">
        <v>44397</v>
      </c>
      <c r="BS130" s="366">
        <v>0</v>
      </c>
      <c r="BT130" s="366">
        <v>0</v>
      </c>
      <c r="BU130" s="366">
        <v>368006</v>
      </c>
      <c r="BV130" s="366">
        <v>37082</v>
      </c>
      <c r="BW130" s="366">
        <v>0</v>
      </c>
      <c r="BX130" s="366">
        <v>361848</v>
      </c>
      <c r="BY130" s="366">
        <v>0</v>
      </c>
      <c r="BZ130" s="366">
        <v>0</v>
      </c>
      <c r="CA130" s="366">
        <v>0</v>
      </c>
      <c r="CB130" s="366">
        <v>69827</v>
      </c>
      <c r="CC130" s="366">
        <v>27973</v>
      </c>
      <c r="CD130" s="366">
        <v>5316</v>
      </c>
      <c r="CE130" s="366">
        <v>41970</v>
      </c>
      <c r="CF130" s="366">
        <v>0</v>
      </c>
      <c r="CG130" s="366">
        <v>0</v>
      </c>
      <c r="CH130" s="366">
        <v>0</v>
      </c>
      <c r="CI130" s="366">
        <v>844433</v>
      </c>
      <c r="CJ130" s="366">
        <v>294208</v>
      </c>
      <c r="CK130" s="366">
        <v>12339</v>
      </c>
      <c r="CL130" s="366">
        <v>484587</v>
      </c>
      <c r="CM130" s="366">
        <v>6877</v>
      </c>
      <c r="CN130" s="366">
        <v>0</v>
      </c>
      <c r="CO130" s="366">
        <v>187495</v>
      </c>
      <c r="CP130" s="366">
        <v>896411</v>
      </c>
      <c r="CQ130" s="366">
        <v>168255</v>
      </c>
      <c r="CR130" s="366">
        <v>395006</v>
      </c>
      <c r="CS130" s="366">
        <v>98796</v>
      </c>
      <c r="CT130" s="366">
        <v>271355</v>
      </c>
      <c r="CU130" s="366">
        <v>126564</v>
      </c>
      <c r="CV130" s="366">
        <v>126365</v>
      </c>
      <c r="CW130" s="366">
        <v>127168</v>
      </c>
      <c r="CX130" s="366">
        <v>0</v>
      </c>
      <c r="CY130" s="366">
        <v>0</v>
      </c>
      <c r="CZ130" s="366">
        <v>0</v>
      </c>
      <c r="DA130" s="366">
        <v>43116</v>
      </c>
      <c r="DB130" s="366">
        <v>65055</v>
      </c>
      <c r="DC130" s="366">
        <v>18842</v>
      </c>
      <c r="DD130" s="366">
        <v>2191759</v>
      </c>
      <c r="DE130" s="366">
        <v>681409</v>
      </c>
      <c r="DF130" s="366">
        <v>1015386</v>
      </c>
      <c r="DG130" s="366">
        <v>1377910</v>
      </c>
      <c r="DH130" s="366">
        <v>42155</v>
      </c>
      <c r="DI130" s="366">
        <v>58547</v>
      </c>
      <c r="DJ130" s="366">
        <v>0</v>
      </c>
      <c r="DK130" s="366">
        <v>2746279</v>
      </c>
      <c r="DL130" s="366">
        <v>1802310</v>
      </c>
      <c r="DM130" s="366">
        <v>1253748</v>
      </c>
      <c r="DN130" s="366">
        <v>265909</v>
      </c>
      <c r="DO130" s="366">
        <v>300466</v>
      </c>
      <c r="DP130" s="366">
        <v>188609</v>
      </c>
      <c r="DQ130" s="366">
        <v>881381</v>
      </c>
      <c r="DR130" s="366">
        <v>0</v>
      </c>
      <c r="DS130" s="366">
        <v>48017</v>
      </c>
      <c r="DT130" s="366">
        <v>225875</v>
      </c>
      <c r="DU130" s="366">
        <v>72188</v>
      </c>
      <c r="DV130" s="366">
        <v>813264</v>
      </c>
      <c r="DW130" s="366">
        <v>192495</v>
      </c>
      <c r="DX130" s="366">
        <v>247659</v>
      </c>
      <c r="DY130" s="366">
        <v>157110</v>
      </c>
      <c r="DZ130" s="366">
        <v>556331</v>
      </c>
      <c r="EA130" s="366">
        <v>0</v>
      </c>
      <c r="EB130" s="366">
        <v>40239</v>
      </c>
      <c r="EC130" s="366">
        <v>135782</v>
      </c>
      <c r="ED130" s="366">
        <v>115761</v>
      </c>
      <c r="EE130" s="366">
        <v>1644741</v>
      </c>
      <c r="EF130" s="366">
        <v>395260</v>
      </c>
      <c r="EG130" s="366">
        <v>485312</v>
      </c>
      <c r="EH130" s="366">
        <v>272914</v>
      </c>
      <c r="EI130" s="366">
        <v>1163128</v>
      </c>
      <c r="EJ130" s="366">
        <v>0</v>
      </c>
      <c r="EK130" s="366">
        <v>85944</v>
      </c>
      <c r="EL130" s="366">
        <v>324514</v>
      </c>
      <c r="EM130" s="366">
        <v>144567</v>
      </c>
      <c r="EN130" s="366">
        <v>310181</v>
      </c>
      <c r="EO130" s="366">
        <v>59740</v>
      </c>
      <c r="EP130" s="366">
        <v>62267</v>
      </c>
      <c r="EQ130" s="366">
        <v>31715</v>
      </c>
      <c r="ER130" s="366">
        <v>204433</v>
      </c>
      <c r="ES130" s="366">
        <v>0</v>
      </c>
      <c r="ET130" s="366">
        <v>0</v>
      </c>
      <c r="EU130" s="366">
        <v>0</v>
      </c>
      <c r="EV130" s="366">
        <v>29471</v>
      </c>
      <c r="EW130" s="366">
        <v>895856</v>
      </c>
      <c r="EX130" s="366">
        <v>187263</v>
      </c>
      <c r="EY130" s="366">
        <v>157790</v>
      </c>
      <c r="EZ130" s="366">
        <v>124821</v>
      </c>
      <c r="FA130" s="366">
        <v>424586</v>
      </c>
      <c r="FB130" s="366">
        <v>9676</v>
      </c>
      <c r="FC130" s="366">
        <v>27056</v>
      </c>
      <c r="FD130" s="366">
        <v>127701</v>
      </c>
      <c r="FE130" s="366">
        <v>33992</v>
      </c>
      <c r="FF130" s="366">
        <v>232826</v>
      </c>
      <c r="FG130" s="366">
        <v>34880</v>
      </c>
      <c r="FH130" s="366">
        <v>12739</v>
      </c>
      <c r="FI130" s="366">
        <v>34545</v>
      </c>
      <c r="FJ130" s="366">
        <v>52416</v>
      </c>
      <c r="FK130" s="366">
        <v>4964</v>
      </c>
      <c r="FL130" s="366">
        <v>0</v>
      </c>
      <c r="FM130" s="366">
        <v>0</v>
      </c>
      <c r="FN130" s="366">
        <v>0</v>
      </c>
      <c r="FO130" s="366">
        <v>281967</v>
      </c>
      <c r="FP130" s="366">
        <v>221851</v>
      </c>
      <c r="FQ130" s="366">
        <v>4011</v>
      </c>
      <c r="FR130" s="366">
        <v>0</v>
      </c>
      <c r="FS130" s="366">
        <v>60913</v>
      </c>
      <c r="FT130" s="366">
        <v>0</v>
      </c>
      <c r="FU130" s="366">
        <v>0</v>
      </c>
      <c r="FV130" s="366">
        <v>0</v>
      </c>
      <c r="FW130" s="366">
        <v>0</v>
      </c>
      <c r="FX130" s="366">
        <v>794613</v>
      </c>
      <c r="FY130" s="366">
        <v>86208</v>
      </c>
      <c r="FZ130" s="366">
        <v>154979</v>
      </c>
      <c r="GA130" s="366">
        <v>174184</v>
      </c>
      <c r="GB130" s="366">
        <v>493724</v>
      </c>
      <c r="GC130" s="366">
        <v>0</v>
      </c>
      <c r="GD130" s="366">
        <v>11080</v>
      </c>
      <c r="GE130" s="366">
        <v>12095</v>
      </c>
      <c r="GF130" s="366">
        <v>4136</v>
      </c>
      <c r="GG130" s="366">
        <v>173177</v>
      </c>
      <c r="GH130" s="366">
        <v>5486</v>
      </c>
      <c r="GI130" s="366">
        <v>0</v>
      </c>
      <c r="GJ130" s="366">
        <v>0</v>
      </c>
      <c r="GK130" s="366">
        <v>105152</v>
      </c>
      <c r="GL130" s="366">
        <v>92596</v>
      </c>
      <c r="GM130" s="366">
        <v>0</v>
      </c>
      <c r="GN130" s="366">
        <v>0</v>
      </c>
      <c r="GO130" s="366">
        <v>0</v>
      </c>
      <c r="GP130" s="366">
        <v>98587</v>
      </c>
      <c r="GQ130" s="366">
        <v>9361</v>
      </c>
      <c r="GR130" s="366">
        <v>74342</v>
      </c>
      <c r="GS130" s="366">
        <v>10540</v>
      </c>
      <c r="GT130" s="366">
        <v>0</v>
      </c>
      <c r="GU130" s="366">
        <v>0</v>
      </c>
      <c r="GV130" s="366">
        <v>0</v>
      </c>
      <c r="GW130" s="366">
        <v>0</v>
      </c>
      <c r="GX130" s="366">
        <v>0</v>
      </c>
      <c r="GY130" s="366">
        <v>234650</v>
      </c>
      <c r="GZ130" s="366">
        <v>64987</v>
      </c>
      <c r="HA130" s="366">
        <v>69111</v>
      </c>
      <c r="HB130" s="366">
        <v>24638</v>
      </c>
      <c r="HC130" s="366">
        <v>126007</v>
      </c>
      <c r="HD130" s="366">
        <v>15389</v>
      </c>
      <c r="HE130" s="366">
        <v>4257</v>
      </c>
      <c r="HF130" s="366">
        <v>5459</v>
      </c>
      <c r="HG130" s="366">
        <v>7453</v>
      </c>
      <c r="HH130" s="366">
        <v>1410525</v>
      </c>
    </row>
    <row r="131" spans="1:216" ht="15" x14ac:dyDescent="0.25">
      <c r="A131" s="354" t="s">
        <v>445</v>
      </c>
      <c r="B131" s="366">
        <v>6431063</v>
      </c>
      <c r="C131" s="366">
        <v>2137377</v>
      </c>
      <c r="D131" s="366">
        <v>1563891</v>
      </c>
      <c r="E131" s="366">
        <v>1077941</v>
      </c>
      <c r="F131" s="366">
        <v>618013</v>
      </c>
      <c r="G131" s="366">
        <v>671033</v>
      </c>
      <c r="H131" s="366">
        <v>660149</v>
      </c>
      <c r="I131" s="366">
        <v>316707</v>
      </c>
      <c r="J131" s="366">
        <v>474563</v>
      </c>
      <c r="K131" s="366">
        <v>143699</v>
      </c>
      <c r="L131" s="366">
        <v>68534</v>
      </c>
      <c r="M131" s="366">
        <v>72011</v>
      </c>
      <c r="N131" s="366">
        <v>132311</v>
      </c>
      <c r="O131" s="366">
        <v>57645</v>
      </c>
      <c r="P131" s="366">
        <v>86291</v>
      </c>
      <c r="Q131" s="366">
        <v>546767</v>
      </c>
      <c r="R131" s="366">
        <v>191542</v>
      </c>
      <c r="S131" s="366">
        <v>346518</v>
      </c>
      <c r="T131" s="366">
        <v>396846</v>
      </c>
      <c r="U131" s="366">
        <v>287279</v>
      </c>
      <c r="V131" s="366">
        <v>145140</v>
      </c>
      <c r="W131" s="366">
        <v>222969</v>
      </c>
      <c r="X131" s="366">
        <v>175416</v>
      </c>
      <c r="Y131" s="366">
        <v>64654</v>
      </c>
      <c r="Z131" s="366">
        <v>4374980</v>
      </c>
      <c r="AA131" s="366">
        <v>4015085</v>
      </c>
      <c r="AB131" s="366">
        <v>661623</v>
      </c>
      <c r="AC131" s="366">
        <v>2045810</v>
      </c>
      <c r="AD131" s="366">
        <v>1169669</v>
      </c>
      <c r="AE131" s="366">
        <v>71561</v>
      </c>
      <c r="AF131" s="366">
        <v>952132</v>
      </c>
      <c r="AG131" s="366">
        <v>752827</v>
      </c>
      <c r="AH131" s="366">
        <v>1369666</v>
      </c>
      <c r="AI131" s="366">
        <v>471720</v>
      </c>
      <c r="AJ131" s="366">
        <v>1408184</v>
      </c>
      <c r="AK131" s="366">
        <v>609229</v>
      </c>
      <c r="AL131" s="366">
        <v>58145</v>
      </c>
      <c r="AM131" s="366">
        <v>1230902</v>
      </c>
      <c r="AN131" s="366">
        <v>59260</v>
      </c>
      <c r="AO131" s="366">
        <v>545505</v>
      </c>
      <c r="AP131" s="366">
        <v>445989</v>
      </c>
      <c r="AQ131" s="366">
        <v>18811</v>
      </c>
      <c r="AR131" s="366">
        <v>179888</v>
      </c>
      <c r="AS131" s="366">
        <v>116639</v>
      </c>
      <c r="AT131" s="366">
        <v>309936</v>
      </c>
      <c r="AU131" s="366">
        <v>55441</v>
      </c>
      <c r="AV131" s="366">
        <v>176118</v>
      </c>
      <c r="AW131" s="366">
        <v>71399</v>
      </c>
      <c r="AX131" s="366">
        <v>9074</v>
      </c>
      <c r="AY131" s="366">
        <v>2597721</v>
      </c>
      <c r="AZ131" s="366">
        <v>583400</v>
      </c>
      <c r="BA131" s="366">
        <v>40034</v>
      </c>
      <c r="BB131" s="366">
        <v>39674</v>
      </c>
      <c r="BC131" s="366">
        <v>515268</v>
      </c>
      <c r="BD131" s="366">
        <v>0</v>
      </c>
      <c r="BE131" s="366">
        <v>0</v>
      </c>
      <c r="BF131" s="366">
        <v>0</v>
      </c>
      <c r="BG131" s="366">
        <v>82704</v>
      </c>
      <c r="BH131" s="366">
        <v>10971</v>
      </c>
      <c r="BI131" s="366">
        <v>0</v>
      </c>
      <c r="BJ131" s="366">
        <v>71657</v>
      </c>
      <c r="BK131" s="366">
        <v>0</v>
      </c>
      <c r="BL131" s="366">
        <v>0</v>
      </c>
      <c r="BM131" s="366">
        <v>0</v>
      </c>
      <c r="BN131" s="366">
        <v>1233017</v>
      </c>
      <c r="BO131" s="366">
        <v>67280</v>
      </c>
      <c r="BP131" s="366">
        <v>18290</v>
      </c>
      <c r="BQ131" s="366">
        <v>1185286</v>
      </c>
      <c r="BR131" s="366">
        <v>13114</v>
      </c>
      <c r="BS131" s="366">
        <v>0</v>
      </c>
      <c r="BT131" s="366">
        <v>0</v>
      </c>
      <c r="BU131" s="366">
        <v>725122</v>
      </c>
      <c r="BV131" s="366">
        <v>21766</v>
      </c>
      <c r="BW131" s="366">
        <v>2824</v>
      </c>
      <c r="BX131" s="366">
        <v>704101</v>
      </c>
      <c r="BY131" s="366">
        <v>32843</v>
      </c>
      <c r="BZ131" s="366">
        <v>0</v>
      </c>
      <c r="CA131" s="366">
        <v>0</v>
      </c>
      <c r="CB131" s="366">
        <v>282083</v>
      </c>
      <c r="CC131" s="366">
        <v>189497</v>
      </c>
      <c r="CD131" s="366">
        <v>21395</v>
      </c>
      <c r="CE131" s="366">
        <v>108888</v>
      </c>
      <c r="CF131" s="366">
        <v>0</v>
      </c>
      <c r="CG131" s="366">
        <v>0</v>
      </c>
      <c r="CH131" s="366">
        <v>0</v>
      </c>
      <c r="CI131" s="366">
        <v>899142</v>
      </c>
      <c r="CJ131" s="366">
        <v>211426</v>
      </c>
      <c r="CK131" s="366">
        <v>85846</v>
      </c>
      <c r="CL131" s="366">
        <v>612966</v>
      </c>
      <c r="CM131" s="366">
        <v>0</v>
      </c>
      <c r="CN131" s="366">
        <v>0</v>
      </c>
      <c r="CO131" s="366">
        <v>157679</v>
      </c>
      <c r="CP131" s="366">
        <v>1395076</v>
      </c>
      <c r="CQ131" s="366">
        <v>177383</v>
      </c>
      <c r="CR131" s="366">
        <v>565469</v>
      </c>
      <c r="CS131" s="366">
        <v>96293</v>
      </c>
      <c r="CT131" s="366">
        <v>379570</v>
      </c>
      <c r="CU131" s="366">
        <v>246973</v>
      </c>
      <c r="CV131" s="366">
        <v>282428</v>
      </c>
      <c r="CW131" s="366">
        <v>267755</v>
      </c>
      <c r="CX131" s="366">
        <v>0</v>
      </c>
      <c r="CY131" s="366">
        <v>0</v>
      </c>
      <c r="CZ131" s="366">
        <v>0</v>
      </c>
      <c r="DA131" s="366">
        <v>100493</v>
      </c>
      <c r="DB131" s="366">
        <v>168726</v>
      </c>
      <c r="DC131" s="366">
        <v>53816</v>
      </c>
      <c r="DD131" s="366">
        <v>2482691</v>
      </c>
      <c r="DE131" s="366">
        <v>870120</v>
      </c>
      <c r="DF131" s="366">
        <v>991437</v>
      </c>
      <c r="DG131" s="366">
        <v>1346792</v>
      </c>
      <c r="DH131" s="366">
        <v>131812</v>
      </c>
      <c r="DI131" s="366">
        <v>40131</v>
      </c>
      <c r="DJ131" s="366">
        <v>0</v>
      </c>
      <c r="DK131" s="366">
        <v>3998729</v>
      </c>
      <c r="DL131" s="366">
        <v>2897186</v>
      </c>
      <c r="DM131" s="366">
        <v>1779243</v>
      </c>
      <c r="DN131" s="366">
        <v>551933</v>
      </c>
      <c r="DO131" s="366">
        <v>360159</v>
      </c>
      <c r="DP131" s="366">
        <v>310531</v>
      </c>
      <c r="DQ131" s="366">
        <v>901911</v>
      </c>
      <c r="DR131" s="366">
        <v>0</v>
      </c>
      <c r="DS131" s="366">
        <v>109074</v>
      </c>
      <c r="DT131" s="366">
        <v>334798</v>
      </c>
      <c r="DU131" s="366">
        <v>137552</v>
      </c>
      <c r="DV131" s="366">
        <v>1592567</v>
      </c>
      <c r="DW131" s="366">
        <v>667884</v>
      </c>
      <c r="DX131" s="366">
        <v>417391</v>
      </c>
      <c r="DY131" s="366">
        <v>273022</v>
      </c>
      <c r="DZ131" s="366">
        <v>889837</v>
      </c>
      <c r="EA131" s="366">
        <v>0</v>
      </c>
      <c r="EB131" s="366">
        <v>48899</v>
      </c>
      <c r="EC131" s="366">
        <v>238637</v>
      </c>
      <c r="ED131" s="366">
        <v>178221</v>
      </c>
      <c r="EE131" s="366">
        <v>2654216</v>
      </c>
      <c r="EF131" s="366">
        <v>1054265</v>
      </c>
      <c r="EG131" s="366">
        <v>709167</v>
      </c>
      <c r="EH131" s="366">
        <v>509517</v>
      </c>
      <c r="EI131" s="366">
        <v>1457408</v>
      </c>
      <c r="EJ131" s="366">
        <v>0</v>
      </c>
      <c r="EK131" s="366">
        <v>120443</v>
      </c>
      <c r="EL131" s="366">
        <v>540244</v>
      </c>
      <c r="EM131" s="366">
        <v>249886</v>
      </c>
      <c r="EN131" s="366">
        <v>398270</v>
      </c>
      <c r="EO131" s="366">
        <v>130826</v>
      </c>
      <c r="EP131" s="366">
        <v>70683</v>
      </c>
      <c r="EQ131" s="366">
        <v>77463</v>
      </c>
      <c r="ER131" s="366">
        <v>173411</v>
      </c>
      <c r="ES131" s="366">
        <v>0</v>
      </c>
      <c r="ET131" s="366">
        <v>18728</v>
      </c>
      <c r="EU131" s="366">
        <v>13703</v>
      </c>
      <c r="EV131" s="366">
        <v>40314</v>
      </c>
      <c r="EW131" s="366">
        <v>1165342</v>
      </c>
      <c r="EX131" s="366">
        <v>438854</v>
      </c>
      <c r="EY131" s="366">
        <v>240729</v>
      </c>
      <c r="EZ131" s="366">
        <v>212846</v>
      </c>
      <c r="FA131" s="366">
        <v>480507</v>
      </c>
      <c r="FB131" s="366">
        <v>3972</v>
      </c>
      <c r="FC131" s="366">
        <v>53481</v>
      </c>
      <c r="FD131" s="366">
        <v>122889</v>
      </c>
      <c r="FE131" s="366">
        <v>53162</v>
      </c>
      <c r="FF131" s="366">
        <v>235695</v>
      </c>
      <c r="FG131" s="366">
        <v>58142</v>
      </c>
      <c r="FH131" s="366">
        <v>15579</v>
      </c>
      <c r="FI131" s="366">
        <v>16588</v>
      </c>
      <c r="FJ131" s="366">
        <v>120835</v>
      </c>
      <c r="FK131" s="366">
        <v>24488</v>
      </c>
      <c r="FL131" s="366">
        <v>0</v>
      </c>
      <c r="FM131" s="366">
        <v>6597</v>
      </c>
      <c r="FN131" s="366">
        <v>4516</v>
      </c>
      <c r="FO131" s="366">
        <v>189242</v>
      </c>
      <c r="FP131" s="366">
        <v>146442</v>
      </c>
      <c r="FQ131" s="366">
        <v>3613</v>
      </c>
      <c r="FR131" s="366">
        <v>3590</v>
      </c>
      <c r="FS131" s="366">
        <v>60905</v>
      </c>
      <c r="FT131" s="366">
        <v>0</v>
      </c>
      <c r="FU131" s="366">
        <v>0</v>
      </c>
      <c r="FV131" s="366">
        <v>3412</v>
      </c>
      <c r="FW131" s="366">
        <v>0</v>
      </c>
      <c r="FX131" s="366">
        <v>947621</v>
      </c>
      <c r="FY131" s="366">
        <v>204017</v>
      </c>
      <c r="FZ131" s="366">
        <v>115191</v>
      </c>
      <c r="GA131" s="366">
        <v>107723</v>
      </c>
      <c r="GB131" s="366">
        <v>645558</v>
      </c>
      <c r="GC131" s="366">
        <v>0</v>
      </c>
      <c r="GD131" s="366">
        <v>23316</v>
      </c>
      <c r="GE131" s="366">
        <v>46969</v>
      </c>
      <c r="GF131" s="366">
        <v>29161</v>
      </c>
      <c r="GG131" s="366">
        <v>288369</v>
      </c>
      <c r="GH131" s="366">
        <v>11873</v>
      </c>
      <c r="GI131" s="366">
        <v>2673</v>
      </c>
      <c r="GJ131" s="366">
        <v>19179</v>
      </c>
      <c r="GK131" s="366">
        <v>153764</v>
      </c>
      <c r="GL131" s="366">
        <v>178893</v>
      </c>
      <c r="GM131" s="366">
        <v>0</v>
      </c>
      <c r="GN131" s="366">
        <v>0</v>
      </c>
      <c r="GO131" s="366">
        <v>0</v>
      </c>
      <c r="GP131" s="366">
        <v>48530</v>
      </c>
      <c r="GQ131" s="366">
        <v>2258</v>
      </c>
      <c r="GR131" s="366">
        <v>16850</v>
      </c>
      <c r="GS131" s="366">
        <v>38985</v>
      </c>
      <c r="GT131" s="366">
        <v>0</v>
      </c>
      <c r="GU131" s="366">
        <v>0</v>
      </c>
      <c r="GV131" s="366">
        <v>0</v>
      </c>
      <c r="GW131" s="366">
        <v>0</v>
      </c>
      <c r="GX131" s="366">
        <v>0</v>
      </c>
      <c r="GY131" s="366">
        <v>375635</v>
      </c>
      <c r="GZ131" s="366">
        <v>134325</v>
      </c>
      <c r="HA131" s="366">
        <v>89477</v>
      </c>
      <c r="HB131" s="366">
        <v>23514</v>
      </c>
      <c r="HC131" s="366">
        <v>154956</v>
      </c>
      <c r="HD131" s="366">
        <v>15024</v>
      </c>
      <c r="HE131" s="366">
        <v>15148</v>
      </c>
      <c r="HF131" s="366">
        <v>17580</v>
      </c>
      <c r="HG131" s="366">
        <v>9785</v>
      </c>
      <c r="HH131" s="366">
        <v>2237769</v>
      </c>
    </row>
    <row r="132" spans="1:216" ht="15" x14ac:dyDescent="0.25">
      <c r="A132" s="354" t="s">
        <v>446</v>
      </c>
      <c r="B132" s="366">
        <v>4119121</v>
      </c>
      <c r="C132" s="366">
        <v>1683179</v>
      </c>
      <c r="D132" s="366">
        <v>1309332</v>
      </c>
      <c r="E132" s="366">
        <v>987340</v>
      </c>
      <c r="F132" s="366">
        <v>794670</v>
      </c>
      <c r="G132" s="366">
        <v>439557</v>
      </c>
      <c r="H132" s="366">
        <v>500662</v>
      </c>
      <c r="I132" s="366">
        <v>305131</v>
      </c>
      <c r="J132" s="366">
        <v>294897</v>
      </c>
      <c r="K132" s="366">
        <v>244171</v>
      </c>
      <c r="L132" s="366">
        <v>196663</v>
      </c>
      <c r="M132" s="366">
        <v>70547</v>
      </c>
      <c r="N132" s="366">
        <v>22312</v>
      </c>
      <c r="O132" s="366">
        <v>13595</v>
      </c>
      <c r="P132" s="366">
        <v>8226</v>
      </c>
      <c r="Q132" s="366">
        <v>181497</v>
      </c>
      <c r="R132" s="366">
        <v>45071</v>
      </c>
      <c r="S132" s="366">
        <v>66512</v>
      </c>
      <c r="T132" s="366">
        <v>572462</v>
      </c>
      <c r="U132" s="366">
        <v>500525</v>
      </c>
      <c r="V132" s="366">
        <v>86134</v>
      </c>
      <c r="W132" s="366">
        <v>386385</v>
      </c>
      <c r="X132" s="366">
        <v>358999</v>
      </c>
      <c r="Y132" s="366">
        <v>35843</v>
      </c>
      <c r="Z132" s="366">
        <v>2724850</v>
      </c>
      <c r="AA132" s="366">
        <v>2455700</v>
      </c>
      <c r="AB132" s="366">
        <v>225288</v>
      </c>
      <c r="AC132" s="366">
        <v>1117411</v>
      </c>
      <c r="AD132" s="366">
        <v>626909</v>
      </c>
      <c r="AE132" s="366">
        <v>88144</v>
      </c>
      <c r="AF132" s="366">
        <v>611790</v>
      </c>
      <c r="AG132" s="366">
        <v>724227</v>
      </c>
      <c r="AH132" s="366">
        <v>1182045</v>
      </c>
      <c r="AI132" s="366">
        <v>470616</v>
      </c>
      <c r="AJ132" s="366">
        <v>744387</v>
      </c>
      <c r="AK132" s="366">
        <v>186371</v>
      </c>
      <c r="AL132" s="366">
        <v>34159</v>
      </c>
      <c r="AM132" s="366">
        <v>929911</v>
      </c>
      <c r="AN132" s="366">
        <v>2594</v>
      </c>
      <c r="AO132" s="366">
        <v>245086</v>
      </c>
      <c r="AP132" s="366">
        <v>377242</v>
      </c>
      <c r="AQ132" s="366">
        <v>8410</v>
      </c>
      <c r="AR132" s="366">
        <v>164711</v>
      </c>
      <c r="AS132" s="366">
        <v>101899</v>
      </c>
      <c r="AT132" s="366">
        <v>190188</v>
      </c>
      <c r="AU132" s="366">
        <v>88812</v>
      </c>
      <c r="AV132" s="366">
        <v>236711</v>
      </c>
      <c r="AW132" s="366">
        <v>2168</v>
      </c>
      <c r="AX132" s="366">
        <v>0</v>
      </c>
      <c r="AY132" s="366">
        <v>1533963</v>
      </c>
      <c r="AZ132" s="366">
        <v>243136</v>
      </c>
      <c r="BA132" s="366">
        <v>38649</v>
      </c>
      <c r="BB132" s="366">
        <v>42794</v>
      </c>
      <c r="BC132" s="366">
        <v>155474</v>
      </c>
      <c r="BD132" s="366">
        <v>50063</v>
      </c>
      <c r="BE132" s="366">
        <v>0</v>
      </c>
      <c r="BF132" s="366">
        <v>0</v>
      </c>
      <c r="BG132" s="366">
        <v>12114</v>
      </c>
      <c r="BH132" s="366">
        <v>12566</v>
      </c>
      <c r="BI132" s="366">
        <v>9633</v>
      </c>
      <c r="BJ132" s="366">
        <v>3186</v>
      </c>
      <c r="BK132" s="366">
        <v>0</v>
      </c>
      <c r="BL132" s="366">
        <v>0</v>
      </c>
      <c r="BM132" s="366">
        <v>0</v>
      </c>
      <c r="BN132" s="366">
        <v>568895</v>
      </c>
      <c r="BO132" s="366">
        <v>0</v>
      </c>
      <c r="BP132" s="366">
        <v>60859</v>
      </c>
      <c r="BQ132" s="366">
        <v>515665</v>
      </c>
      <c r="BR132" s="366">
        <v>0</v>
      </c>
      <c r="BS132" s="366">
        <v>0</v>
      </c>
      <c r="BT132" s="366">
        <v>0</v>
      </c>
      <c r="BU132" s="366">
        <v>387730</v>
      </c>
      <c r="BV132" s="366">
        <v>0</v>
      </c>
      <c r="BW132" s="366">
        <v>10324</v>
      </c>
      <c r="BX132" s="366">
        <v>382180</v>
      </c>
      <c r="BY132" s="366">
        <v>8558</v>
      </c>
      <c r="BZ132" s="366">
        <v>0</v>
      </c>
      <c r="CA132" s="366">
        <v>0</v>
      </c>
      <c r="CB132" s="366">
        <v>12432</v>
      </c>
      <c r="CC132" s="366">
        <v>0</v>
      </c>
      <c r="CD132" s="366">
        <v>14053</v>
      </c>
      <c r="CE132" s="366">
        <v>12566</v>
      </c>
      <c r="CF132" s="366">
        <v>0</v>
      </c>
      <c r="CG132" s="366">
        <v>0</v>
      </c>
      <c r="CH132" s="366">
        <v>0</v>
      </c>
      <c r="CI132" s="366">
        <v>973603</v>
      </c>
      <c r="CJ132" s="366">
        <v>293309</v>
      </c>
      <c r="CK132" s="366">
        <v>146716</v>
      </c>
      <c r="CL132" s="366">
        <v>421028</v>
      </c>
      <c r="CM132" s="366">
        <v>0</v>
      </c>
      <c r="CN132" s="366">
        <v>0</v>
      </c>
      <c r="CO132" s="366">
        <v>368042</v>
      </c>
      <c r="CP132" s="366">
        <v>642963</v>
      </c>
      <c r="CQ132" s="366">
        <v>117498</v>
      </c>
      <c r="CR132" s="366">
        <v>231154</v>
      </c>
      <c r="CS132" s="366">
        <v>96956</v>
      </c>
      <c r="CT132" s="366">
        <v>115314</v>
      </c>
      <c r="CU132" s="366">
        <v>100073</v>
      </c>
      <c r="CV132" s="366">
        <v>115313</v>
      </c>
      <c r="CW132" s="366">
        <v>105643</v>
      </c>
      <c r="CX132" s="366">
        <v>0</v>
      </c>
      <c r="CY132" s="366">
        <v>0</v>
      </c>
      <c r="CZ132" s="366">
        <v>0</v>
      </c>
      <c r="DA132" s="366">
        <v>20336</v>
      </c>
      <c r="DB132" s="366">
        <v>72409</v>
      </c>
      <c r="DC132" s="366">
        <v>4150</v>
      </c>
      <c r="DD132" s="366">
        <v>1792637</v>
      </c>
      <c r="DE132" s="366">
        <v>798042</v>
      </c>
      <c r="DF132" s="366">
        <v>1160792</v>
      </c>
      <c r="DG132" s="366">
        <v>771088</v>
      </c>
      <c r="DH132" s="366">
        <v>16324</v>
      </c>
      <c r="DI132" s="366">
        <v>0</v>
      </c>
      <c r="DJ132" s="366">
        <v>8102</v>
      </c>
      <c r="DK132" s="366">
        <v>2799900</v>
      </c>
      <c r="DL132" s="366">
        <v>2080966</v>
      </c>
      <c r="DM132" s="366">
        <v>1153259</v>
      </c>
      <c r="DN132" s="366">
        <v>359853</v>
      </c>
      <c r="DO132" s="366">
        <v>324033</v>
      </c>
      <c r="DP132" s="366">
        <v>391862</v>
      </c>
      <c r="DQ132" s="366">
        <v>559118</v>
      </c>
      <c r="DR132" s="366">
        <v>5730</v>
      </c>
      <c r="DS132" s="366">
        <v>77237</v>
      </c>
      <c r="DT132" s="366">
        <v>288828</v>
      </c>
      <c r="DU132" s="366">
        <v>79409</v>
      </c>
      <c r="DV132" s="366">
        <v>1250347</v>
      </c>
      <c r="DW132" s="366">
        <v>510501</v>
      </c>
      <c r="DX132" s="366">
        <v>286386</v>
      </c>
      <c r="DY132" s="366">
        <v>252394</v>
      </c>
      <c r="DZ132" s="366">
        <v>698581</v>
      </c>
      <c r="EA132" s="366">
        <v>0</v>
      </c>
      <c r="EB132" s="366">
        <v>48174</v>
      </c>
      <c r="EC132" s="366">
        <v>273839</v>
      </c>
      <c r="ED132" s="366">
        <v>97831</v>
      </c>
      <c r="EE132" s="366">
        <v>1927661</v>
      </c>
      <c r="EF132" s="366">
        <v>754341</v>
      </c>
      <c r="EG132" s="366">
        <v>567583</v>
      </c>
      <c r="EH132" s="366">
        <v>570885</v>
      </c>
      <c r="EI132" s="366">
        <v>1061634</v>
      </c>
      <c r="EJ132" s="366">
        <v>5730</v>
      </c>
      <c r="EK132" s="366">
        <v>121416</v>
      </c>
      <c r="EL132" s="366">
        <v>504938</v>
      </c>
      <c r="EM132" s="366">
        <v>169108</v>
      </c>
      <c r="EN132" s="366">
        <v>269968</v>
      </c>
      <c r="EO132" s="366">
        <v>33787</v>
      </c>
      <c r="EP132" s="366">
        <v>16982</v>
      </c>
      <c r="EQ132" s="366">
        <v>46451</v>
      </c>
      <c r="ER132" s="366">
        <v>140036</v>
      </c>
      <c r="ES132" s="366">
        <v>0</v>
      </c>
      <c r="ET132" s="366">
        <v>5018</v>
      </c>
      <c r="EU132" s="366">
        <v>15178</v>
      </c>
      <c r="EV132" s="366">
        <v>11719</v>
      </c>
      <c r="EW132" s="366">
        <v>565362</v>
      </c>
      <c r="EX132" s="366">
        <v>121336</v>
      </c>
      <c r="EY132" s="366">
        <v>56090</v>
      </c>
      <c r="EZ132" s="366">
        <v>123010</v>
      </c>
      <c r="FA132" s="366">
        <v>243823</v>
      </c>
      <c r="FB132" s="366">
        <v>6115</v>
      </c>
      <c r="FC132" s="366">
        <v>15573</v>
      </c>
      <c r="FD132" s="366">
        <v>127986</v>
      </c>
      <c r="FE132" s="366">
        <v>36696</v>
      </c>
      <c r="FF132" s="366">
        <v>382535</v>
      </c>
      <c r="FG132" s="366">
        <v>188200</v>
      </c>
      <c r="FH132" s="366">
        <v>26210</v>
      </c>
      <c r="FI132" s="366">
        <v>130480</v>
      </c>
      <c r="FJ132" s="366">
        <v>58893</v>
      </c>
      <c r="FK132" s="366">
        <v>0</v>
      </c>
      <c r="FL132" s="366">
        <v>0</v>
      </c>
      <c r="FM132" s="366">
        <v>27547</v>
      </c>
      <c r="FN132" s="366">
        <v>0</v>
      </c>
      <c r="FO132" s="366">
        <v>99090</v>
      </c>
      <c r="FP132" s="366">
        <v>48412</v>
      </c>
      <c r="FQ132" s="366">
        <v>0</v>
      </c>
      <c r="FR132" s="366">
        <v>0</v>
      </c>
      <c r="FS132" s="366">
        <v>12631</v>
      </c>
      <c r="FT132" s="366">
        <v>0</v>
      </c>
      <c r="FU132" s="366">
        <v>0</v>
      </c>
      <c r="FV132" s="366">
        <v>36111</v>
      </c>
      <c r="FW132" s="366">
        <v>0</v>
      </c>
      <c r="FX132" s="366">
        <v>782232</v>
      </c>
      <c r="FY132" s="366">
        <v>276674</v>
      </c>
      <c r="FZ132" s="366">
        <v>206131</v>
      </c>
      <c r="GA132" s="366">
        <v>120528</v>
      </c>
      <c r="GB132" s="366">
        <v>344309</v>
      </c>
      <c r="GC132" s="366">
        <v>0</v>
      </c>
      <c r="GD132" s="366">
        <v>12387</v>
      </c>
      <c r="GE132" s="366">
        <v>41141</v>
      </c>
      <c r="GF132" s="366">
        <v>16864</v>
      </c>
      <c r="GG132" s="366">
        <v>181255</v>
      </c>
      <c r="GH132" s="366">
        <v>0</v>
      </c>
      <c r="GI132" s="366">
        <v>0</v>
      </c>
      <c r="GJ132" s="366">
        <v>7620</v>
      </c>
      <c r="GK132" s="366">
        <v>76427</v>
      </c>
      <c r="GL132" s="366">
        <v>135579</v>
      </c>
      <c r="GM132" s="366">
        <v>0</v>
      </c>
      <c r="GN132" s="366">
        <v>0</v>
      </c>
      <c r="GO132" s="366">
        <v>0</v>
      </c>
      <c r="GP132" s="366">
        <v>120063</v>
      </c>
      <c r="GQ132" s="366">
        <v>0</v>
      </c>
      <c r="GR132" s="366">
        <v>78419</v>
      </c>
      <c r="GS132" s="366">
        <v>44039</v>
      </c>
      <c r="GT132" s="366">
        <v>0</v>
      </c>
      <c r="GU132" s="366">
        <v>0</v>
      </c>
      <c r="GV132" s="366">
        <v>0</v>
      </c>
      <c r="GW132" s="366">
        <v>0</v>
      </c>
      <c r="GX132" s="366">
        <v>0</v>
      </c>
      <c r="GY132" s="366">
        <v>349457</v>
      </c>
      <c r="GZ132" s="366">
        <v>126400</v>
      </c>
      <c r="HA132" s="366">
        <v>31000</v>
      </c>
      <c r="HB132" s="366">
        <v>38722</v>
      </c>
      <c r="HC132" s="366">
        <v>121613</v>
      </c>
      <c r="HD132" s="366">
        <v>8279</v>
      </c>
      <c r="HE132" s="366">
        <v>3804</v>
      </c>
      <c r="HF132" s="366">
        <v>82681</v>
      </c>
      <c r="HG132" s="366">
        <v>46683</v>
      </c>
      <c r="HH132" s="366">
        <v>1508810</v>
      </c>
    </row>
    <row r="133" spans="1:216" ht="15" x14ac:dyDescent="0.25">
      <c r="A133" s="354" t="s">
        <v>447</v>
      </c>
      <c r="B133" s="366">
        <v>2957546</v>
      </c>
      <c r="C133" s="366">
        <v>1051799</v>
      </c>
      <c r="D133" s="366">
        <v>810539</v>
      </c>
      <c r="E133" s="366">
        <v>593326</v>
      </c>
      <c r="F133" s="366">
        <v>401455</v>
      </c>
      <c r="G133" s="366">
        <v>331618</v>
      </c>
      <c r="H133" s="366">
        <v>319764</v>
      </c>
      <c r="I133" s="366">
        <v>103223</v>
      </c>
      <c r="J133" s="366">
        <v>266172</v>
      </c>
      <c r="K133" s="366">
        <v>82292</v>
      </c>
      <c r="L133" s="366">
        <v>70212</v>
      </c>
      <c r="M133" s="366">
        <v>16429</v>
      </c>
      <c r="N133" s="366">
        <v>24951</v>
      </c>
      <c r="O133" s="366">
        <v>13046</v>
      </c>
      <c r="P133" s="366">
        <v>15049</v>
      </c>
      <c r="Q133" s="366">
        <v>130966</v>
      </c>
      <c r="R133" s="366">
        <v>66102</v>
      </c>
      <c r="S133" s="366">
        <v>28990</v>
      </c>
      <c r="T133" s="366">
        <v>326319</v>
      </c>
      <c r="U133" s="366">
        <v>291410</v>
      </c>
      <c r="V133" s="366">
        <v>66228</v>
      </c>
      <c r="W133" s="366">
        <v>128873</v>
      </c>
      <c r="X133" s="366">
        <v>84485</v>
      </c>
      <c r="Y133" s="366">
        <v>46588</v>
      </c>
      <c r="Z133" s="366">
        <v>2049771</v>
      </c>
      <c r="AA133" s="366">
        <v>1815217</v>
      </c>
      <c r="AB133" s="366">
        <v>91486</v>
      </c>
      <c r="AC133" s="366">
        <v>776686</v>
      </c>
      <c r="AD133" s="366">
        <v>656912</v>
      </c>
      <c r="AE133" s="366">
        <v>41222</v>
      </c>
      <c r="AF133" s="366">
        <v>258540</v>
      </c>
      <c r="AG133" s="366">
        <v>204356</v>
      </c>
      <c r="AH133" s="366">
        <v>538881</v>
      </c>
      <c r="AI133" s="366">
        <v>225995</v>
      </c>
      <c r="AJ133" s="366">
        <v>748558</v>
      </c>
      <c r="AK133" s="366">
        <v>100731</v>
      </c>
      <c r="AL133" s="366">
        <v>33906</v>
      </c>
      <c r="AM133" s="366">
        <v>656502</v>
      </c>
      <c r="AN133" s="366">
        <v>8361</v>
      </c>
      <c r="AO133" s="366">
        <v>143349</v>
      </c>
      <c r="AP133" s="366">
        <v>357610</v>
      </c>
      <c r="AQ133" s="366">
        <v>0</v>
      </c>
      <c r="AR133" s="366">
        <v>98965</v>
      </c>
      <c r="AS133" s="366">
        <v>20774</v>
      </c>
      <c r="AT133" s="366">
        <v>106728</v>
      </c>
      <c r="AU133" s="366">
        <v>71401</v>
      </c>
      <c r="AV133" s="366">
        <v>120368</v>
      </c>
      <c r="AW133" s="366">
        <v>21681</v>
      </c>
      <c r="AX133" s="366">
        <v>0</v>
      </c>
      <c r="AY133" s="366">
        <v>1164569</v>
      </c>
      <c r="AZ133" s="366">
        <v>252584</v>
      </c>
      <c r="BA133" s="366">
        <v>7019</v>
      </c>
      <c r="BB133" s="366">
        <v>6479</v>
      </c>
      <c r="BC133" s="366">
        <v>242347</v>
      </c>
      <c r="BD133" s="366">
        <v>0</v>
      </c>
      <c r="BE133" s="366">
        <v>0</v>
      </c>
      <c r="BF133" s="366">
        <v>0</v>
      </c>
      <c r="BG133" s="366">
        <v>14941</v>
      </c>
      <c r="BH133" s="366">
        <v>19438</v>
      </c>
      <c r="BI133" s="366">
        <v>9582</v>
      </c>
      <c r="BJ133" s="366">
        <v>9584</v>
      </c>
      <c r="BK133" s="366">
        <v>0</v>
      </c>
      <c r="BL133" s="366">
        <v>0</v>
      </c>
      <c r="BM133" s="366">
        <v>0</v>
      </c>
      <c r="BN133" s="366">
        <v>308432</v>
      </c>
      <c r="BO133" s="366">
        <v>0</v>
      </c>
      <c r="BP133" s="366">
        <v>8193</v>
      </c>
      <c r="BQ133" s="366">
        <v>300753</v>
      </c>
      <c r="BR133" s="366">
        <v>3078</v>
      </c>
      <c r="BS133" s="366">
        <v>0</v>
      </c>
      <c r="BT133" s="366">
        <v>0</v>
      </c>
      <c r="BU133" s="366">
        <v>345149</v>
      </c>
      <c r="BV133" s="366">
        <v>0</v>
      </c>
      <c r="BW133" s="366">
        <v>0</v>
      </c>
      <c r="BX133" s="366">
        <v>342557</v>
      </c>
      <c r="BY133" s="366">
        <v>2912</v>
      </c>
      <c r="BZ133" s="366">
        <v>0</v>
      </c>
      <c r="CA133" s="366">
        <v>0</v>
      </c>
      <c r="CB133" s="366">
        <v>24398</v>
      </c>
      <c r="CC133" s="366">
        <v>24398</v>
      </c>
      <c r="CD133" s="366">
        <v>0</v>
      </c>
      <c r="CE133" s="366">
        <v>0</v>
      </c>
      <c r="CF133" s="366">
        <v>0</v>
      </c>
      <c r="CG133" s="366">
        <v>0</v>
      </c>
      <c r="CH133" s="366">
        <v>0</v>
      </c>
      <c r="CI133" s="366">
        <v>691363</v>
      </c>
      <c r="CJ133" s="366">
        <v>308403</v>
      </c>
      <c r="CK133" s="366">
        <v>6479</v>
      </c>
      <c r="CL133" s="366">
        <v>401347</v>
      </c>
      <c r="CM133" s="366">
        <v>1927</v>
      </c>
      <c r="CN133" s="366">
        <v>0</v>
      </c>
      <c r="CO133" s="366">
        <v>112470</v>
      </c>
      <c r="CP133" s="366">
        <v>480981</v>
      </c>
      <c r="CQ133" s="366">
        <v>40283</v>
      </c>
      <c r="CR133" s="366">
        <v>150624</v>
      </c>
      <c r="CS133" s="366">
        <v>22040</v>
      </c>
      <c r="CT133" s="366">
        <v>128348</v>
      </c>
      <c r="CU133" s="366">
        <v>127997</v>
      </c>
      <c r="CV133" s="366">
        <v>45817</v>
      </c>
      <c r="CW133" s="366">
        <v>139005</v>
      </c>
      <c r="CX133" s="366">
        <v>0</v>
      </c>
      <c r="CY133" s="366">
        <v>0</v>
      </c>
      <c r="CZ133" s="366">
        <v>0</v>
      </c>
      <c r="DA133" s="366">
        <v>42742</v>
      </c>
      <c r="DB133" s="366">
        <v>91371</v>
      </c>
      <c r="DC133" s="366">
        <v>18706</v>
      </c>
      <c r="DD133" s="366">
        <v>1165212</v>
      </c>
      <c r="DE133" s="366">
        <v>468028</v>
      </c>
      <c r="DF133" s="366">
        <v>526782</v>
      </c>
      <c r="DG133" s="366">
        <v>613373</v>
      </c>
      <c r="DH133" s="366">
        <v>36935</v>
      </c>
      <c r="DI133" s="366">
        <v>12171</v>
      </c>
      <c r="DJ133" s="366">
        <v>7440</v>
      </c>
      <c r="DK133" s="366">
        <v>1823936</v>
      </c>
      <c r="DL133" s="366">
        <v>1454873</v>
      </c>
      <c r="DM133" s="366">
        <v>833628</v>
      </c>
      <c r="DN133" s="366">
        <v>291211</v>
      </c>
      <c r="DO133" s="366">
        <v>145206</v>
      </c>
      <c r="DP133" s="366">
        <v>142207</v>
      </c>
      <c r="DQ133" s="366">
        <v>327234</v>
      </c>
      <c r="DR133" s="366">
        <v>0</v>
      </c>
      <c r="DS133" s="366">
        <v>61204</v>
      </c>
      <c r="DT133" s="366">
        <v>127232</v>
      </c>
      <c r="DU133" s="366">
        <v>55438</v>
      </c>
      <c r="DV133" s="366">
        <v>793995</v>
      </c>
      <c r="DW133" s="366">
        <v>313748</v>
      </c>
      <c r="DX133" s="366">
        <v>177579</v>
      </c>
      <c r="DY133" s="366">
        <v>128822</v>
      </c>
      <c r="DZ133" s="366">
        <v>425710</v>
      </c>
      <c r="EA133" s="366">
        <v>0</v>
      </c>
      <c r="EB133" s="366">
        <v>43196</v>
      </c>
      <c r="EC133" s="366">
        <v>180626</v>
      </c>
      <c r="ED133" s="366">
        <v>68920</v>
      </c>
      <c r="EE133" s="366">
        <v>1354429</v>
      </c>
      <c r="EF133" s="366">
        <v>566411</v>
      </c>
      <c r="EG133" s="366">
        <v>266523</v>
      </c>
      <c r="EH133" s="366">
        <v>231889</v>
      </c>
      <c r="EI133" s="366">
        <v>638968</v>
      </c>
      <c r="EJ133" s="366">
        <v>0</v>
      </c>
      <c r="EK133" s="366">
        <v>89755</v>
      </c>
      <c r="EL133" s="366">
        <v>268214</v>
      </c>
      <c r="EM133" s="366">
        <v>99093</v>
      </c>
      <c r="EN133" s="366">
        <v>162598</v>
      </c>
      <c r="EO133" s="366">
        <v>15295</v>
      </c>
      <c r="EP133" s="366">
        <v>26560</v>
      </c>
      <c r="EQ133" s="366">
        <v>35728</v>
      </c>
      <c r="ER133" s="366">
        <v>92333</v>
      </c>
      <c r="ES133" s="366">
        <v>0</v>
      </c>
      <c r="ET133" s="366">
        <v>2192</v>
      </c>
      <c r="EU133" s="366">
        <v>20097</v>
      </c>
      <c r="EV133" s="366">
        <v>0</v>
      </c>
      <c r="EW133" s="366">
        <v>418698</v>
      </c>
      <c r="EX133" s="366">
        <v>145180</v>
      </c>
      <c r="EY133" s="366">
        <v>41186</v>
      </c>
      <c r="EZ133" s="366">
        <v>66887</v>
      </c>
      <c r="FA133" s="366">
        <v>199543</v>
      </c>
      <c r="FB133" s="366">
        <v>0</v>
      </c>
      <c r="FC133" s="366">
        <v>7076</v>
      </c>
      <c r="FD133" s="366">
        <v>55981</v>
      </c>
      <c r="FE133" s="366">
        <v>63238</v>
      </c>
      <c r="FF133" s="366">
        <v>101924</v>
      </c>
      <c r="FG133" s="366">
        <v>56452</v>
      </c>
      <c r="FH133" s="366">
        <v>7557</v>
      </c>
      <c r="FI133" s="366">
        <v>13615</v>
      </c>
      <c r="FJ133" s="366">
        <v>29059</v>
      </c>
      <c r="FK133" s="366">
        <v>0</v>
      </c>
      <c r="FL133" s="366">
        <v>1964</v>
      </c>
      <c r="FM133" s="366">
        <v>0</v>
      </c>
      <c r="FN133" s="366">
        <v>2753</v>
      </c>
      <c r="FO133" s="366">
        <v>27551</v>
      </c>
      <c r="FP133" s="366">
        <v>27487</v>
      </c>
      <c r="FQ133" s="366">
        <v>0</v>
      </c>
      <c r="FR133" s="366">
        <v>0</v>
      </c>
      <c r="FS133" s="366">
        <v>14184</v>
      </c>
      <c r="FT133" s="366">
        <v>0</v>
      </c>
      <c r="FU133" s="366">
        <v>0</v>
      </c>
      <c r="FV133" s="366">
        <v>0</v>
      </c>
      <c r="FW133" s="366">
        <v>0</v>
      </c>
      <c r="FX133" s="366">
        <v>456840</v>
      </c>
      <c r="FY133" s="366">
        <v>111540</v>
      </c>
      <c r="FZ133" s="366">
        <v>119249</v>
      </c>
      <c r="GA133" s="366">
        <v>61866</v>
      </c>
      <c r="GB133" s="366">
        <v>238564</v>
      </c>
      <c r="GC133" s="366">
        <v>0</v>
      </c>
      <c r="GD133" s="366">
        <v>5796</v>
      </c>
      <c r="GE133" s="366">
        <v>31333</v>
      </c>
      <c r="GF133" s="366">
        <v>0</v>
      </c>
      <c r="GG133" s="366">
        <v>164561</v>
      </c>
      <c r="GH133" s="366">
        <v>41350</v>
      </c>
      <c r="GI133" s="366">
        <v>0</v>
      </c>
      <c r="GJ133" s="366">
        <v>0</v>
      </c>
      <c r="GK133" s="366">
        <v>62562</v>
      </c>
      <c r="GL133" s="366">
        <v>79432</v>
      </c>
      <c r="GM133" s="366">
        <v>0</v>
      </c>
      <c r="GN133" s="366">
        <v>0</v>
      </c>
      <c r="GO133" s="366">
        <v>0</v>
      </c>
      <c r="GP133" s="366">
        <v>14709</v>
      </c>
      <c r="GQ133" s="366">
        <v>0</v>
      </c>
      <c r="GR133" s="366">
        <v>14709</v>
      </c>
      <c r="GS133" s="366">
        <v>0</v>
      </c>
      <c r="GT133" s="366">
        <v>0</v>
      </c>
      <c r="GU133" s="366">
        <v>0</v>
      </c>
      <c r="GV133" s="366">
        <v>0</v>
      </c>
      <c r="GW133" s="366">
        <v>0</v>
      </c>
      <c r="GX133" s="366">
        <v>0</v>
      </c>
      <c r="GY133" s="366">
        <v>102934</v>
      </c>
      <c r="GZ133" s="366">
        <v>36919</v>
      </c>
      <c r="HA133" s="366">
        <v>21965</v>
      </c>
      <c r="HB133" s="366">
        <v>10347</v>
      </c>
      <c r="HC133" s="366">
        <v>32286</v>
      </c>
      <c r="HD133" s="366">
        <v>5203</v>
      </c>
      <c r="HE133" s="366">
        <v>0</v>
      </c>
      <c r="HF133" s="366">
        <v>15877</v>
      </c>
      <c r="HG133" s="366">
        <v>9474</v>
      </c>
      <c r="HH133" s="366">
        <v>1078602</v>
      </c>
    </row>
    <row r="134" spans="1:216" ht="15" x14ac:dyDescent="0.25">
      <c r="A134" s="354" t="s">
        <v>448</v>
      </c>
      <c r="B134" s="366">
        <v>2847103</v>
      </c>
      <c r="C134" s="366">
        <v>1305859</v>
      </c>
      <c r="D134" s="366">
        <v>1033206</v>
      </c>
      <c r="E134" s="366">
        <v>687134</v>
      </c>
      <c r="F134" s="366">
        <v>318163</v>
      </c>
      <c r="G134" s="366">
        <v>511696</v>
      </c>
      <c r="H134" s="366">
        <v>470739</v>
      </c>
      <c r="I134" s="366">
        <v>106244</v>
      </c>
      <c r="J134" s="366">
        <v>411982</v>
      </c>
      <c r="K134" s="366">
        <v>169638</v>
      </c>
      <c r="L134" s="366">
        <v>91610</v>
      </c>
      <c r="M134" s="366">
        <v>98236</v>
      </c>
      <c r="N134" s="366">
        <v>43686</v>
      </c>
      <c r="O134" s="366">
        <v>13742</v>
      </c>
      <c r="P134" s="366">
        <v>32447</v>
      </c>
      <c r="Q134" s="366">
        <v>63545</v>
      </c>
      <c r="R134" s="366">
        <v>33950</v>
      </c>
      <c r="S134" s="366">
        <v>24777</v>
      </c>
      <c r="T134" s="366">
        <v>512916</v>
      </c>
      <c r="U134" s="366">
        <v>333336</v>
      </c>
      <c r="V134" s="366">
        <v>247451</v>
      </c>
      <c r="W134" s="366">
        <v>174420</v>
      </c>
      <c r="X134" s="366">
        <v>134035</v>
      </c>
      <c r="Y134" s="366">
        <v>39371</v>
      </c>
      <c r="Z134" s="366">
        <v>1864799</v>
      </c>
      <c r="AA134" s="366">
        <v>1708338</v>
      </c>
      <c r="AB134" s="366">
        <v>68616</v>
      </c>
      <c r="AC134" s="366">
        <v>662974</v>
      </c>
      <c r="AD134" s="366">
        <v>473866</v>
      </c>
      <c r="AE134" s="366">
        <v>33403</v>
      </c>
      <c r="AF134" s="366">
        <v>371370</v>
      </c>
      <c r="AG134" s="366">
        <v>303042</v>
      </c>
      <c r="AH134" s="366">
        <v>505571</v>
      </c>
      <c r="AI134" s="366">
        <v>557018</v>
      </c>
      <c r="AJ134" s="366">
        <v>636260</v>
      </c>
      <c r="AK134" s="366">
        <v>77168</v>
      </c>
      <c r="AL134" s="366">
        <v>39456</v>
      </c>
      <c r="AM134" s="366">
        <v>509979</v>
      </c>
      <c r="AN134" s="366">
        <v>7413</v>
      </c>
      <c r="AO134" s="366">
        <v>193960</v>
      </c>
      <c r="AP134" s="366">
        <v>189781</v>
      </c>
      <c r="AQ134" s="366">
        <v>0</v>
      </c>
      <c r="AR134" s="366">
        <v>52665</v>
      </c>
      <c r="AS134" s="366">
        <v>5599</v>
      </c>
      <c r="AT134" s="366">
        <v>43581</v>
      </c>
      <c r="AU134" s="366">
        <v>117093</v>
      </c>
      <c r="AV134" s="366">
        <v>119428</v>
      </c>
      <c r="AW134" s="366">
        <v>24220</v>
      </c>
      <c r="AX134" s="366">
        <v>6763</v>
      </c>
      <c r="AY134" s="366">
        <v>1122358</v>
      </c>
      <c r="AZ134" s="366">
        <v>34372</v>
      </c>
      <c r="BA134" s="366">
        <v>34019</v>
      </c>
      <c r="BB134" s="366">
        <v>0</v>
      </c>
      <c r="BC134" s="366">
        <v>8647</v>
      </c>
      <c r="BD134" s="366">
        <v>0</v>
      </c>
      <c r="BE134" s="366">
        <v>0</v>
      </c>
      <c r="BF134" s="366">
        <v>0</v>
      </c>
      <c r="BG134" s="366">
        <v>66833</v>
      </c>
      <c r="BH134" s="366">
        <v>35477</v>
      </c>
      <c r="BI134" s="366">
        <v>0</v>
      </c>
      <c r="BJ134" s="366">
        <v>37580</v>
      </c>
      <c r="BK134" s="366">
        <v>0</v>
      </c>
      <c r="BL134" s="366">
        <v>0</v>
      </c>
      <c r="BM134" s="366">
        <v>0</v>
      </c>
      <c r="BN134" s="366">
        <v>358046</v>
      </c>
      <c r="BO134" s="366">
        <v>0</v>
      </c>
      <c r="BP134" s="366">
        <v>5635</v>
      </c>
      <c r="BQ134" s="366">
        <v>352556</v>
      </c>
      <c r="BR134" s="366">
        <v>0</v>
      </c>
      <c r="BS134" s="366">
        <v>0</v>
      </c>
      <c r="BT134" s="366">
        <v>0</v>
      </c>
      <c r="BU134" s="366">
        <v>195305</v>
      </c>
      <c r="BV134" s="366">
        <v>19803</v>
      </c>
      <c r="BW134" s="366">
        <v>0</v>
      </c>
      <c r="BX134" s="366">
        <v>186739</v>
      </c>
      <c r="BY134" s="366">
        <v>3336</v>
      </c>
      <c r="BZ134" s="366">
        <v>0</v>
      </c>
      <c r="CA134" s="366">
        <v>0</v>
      </c>
      <c r="CB134" s="366">
        <v>8107</v>
      </c>
      <c r="CC134" s="366">
        <v>8107</v>
      </c>
      <c r="CD134" s="366">
        <v>0</v>
      </c>
      <c r="CE134" s="366">
        <v>0</v>
      </c>
      <c r="CF134" s="366">
        <v>0</v>
      </c>
      <c r="CG134" s="366">
        <v>0</v>
      </c>
      <c r="CH134" s="366">
        <v>0</v>
      </c>
      <c r="CI134" s="366">
        <v>804786</v>
      </c>
      <c r="CJ134" s="366">
        <v>513416</v>
      </c>
      <c r="CK134" s="366">
        <v>0</v>
      </c>
      <c r="CL134" s="366">
        <v>525083</v>
      </c>
      <c r="CM134" s="366">
        <v>22141</v>
      </c>
      <c r="CN134" s="366">
        <v>0</v>
      </c>
      <c r="CO134" s="366">
        <v>126906</v>
      </c>
      <c r="CP134" s="366">
        <v>556835</v>
      </c>
      <c r="CQ134" s="366">
        <v>106666</v>
      </c>
      <c r="CR134" s="366">
        <v>175702</v>
      </c>
      <c r="CS134" s="366">
        <v>66766</v>
      </c>
      <c r="CT134" s="366">
        <v>146828</v>
      </c>
      <c r="CU134" s="366">
        <v>116727</v>
      </c>
      <c r="CV134" s="366">
        <v>88846</v>
      </c>
      <c r="CW134" s="366">
        <v>29637</v>
      </c>
      <c r="CX134" s="366">
        <v>0</v>
      </c>
      <c r="CY134" s="366">
        <v>0</v>
      </c>
      <c r="CZ134" s="366">
        <v>0</v>
      </c>
      <c r="DA134" s="366">
        <v>14933</v>
      </c>
      <c r="DB134" s="366">
        <v>21878</v>
      </c>
      <c r="DC134" s="366">
        <v>0</v>
      </c>
      <c r="DD134" s="366">
        <v>1275845</v>
      </c>
      <c r="DE134" s="366">
        <v>700664</v>
      </c>
      <c r="DF134" s="366">
        <v>614108</v>
      </c>
      <c r="DG134" s="366">
        <v>627973</v>
      </c>
      <c r="DH134" s="366">
        <v>35475</v>
      </c>
      <c r="DI134" s="366">
        <v>0</v>
      </c>
      <c r="DJ134" s="366">
        <v>0</v>
      </c>
      <c r="DK134" s="366">
        <v>1387548</v>
      </c>
      <c r="DL134" s="366">
        <v>867877</v>
      </c>
      <c r="DM134" s="366">
        <v>609786</v>
      </c>
      <c r="DN134" s="366">
        <v>304092</v>
      </c>
      <c r="DO134" s="366">
        <v>89500</v>
      </c>
      <c r="DP134" s="366">
        <v>100203</v>
      </c>
      <c r="DQ134" s="366">
        <v>216874</v>
      </c>
      <c r="DR134" s="366">
        <v>0</v>
      </c>
      <c r="DS134" s="366">
        <v>7870</v>
      </c>
      <c r="DT134" s="366">
        <v>144795</v>
      </c>
      <c r="DU134" s="366">
        <v>44383</v>
      </c>
      <c r="DV134" s="366">
        <v>378186</v>
      </c>
      <c r="DW134" s="366">
        <v>157260</v>
      </c>
      <c r="DX134" s="366">
        <v>155101</v>
      </c>
      <c r="DY134" s="366">
        <v>27553</v>
      </c>
      <c r="DZ134" s="366">
        <v>173800</v>
      </c>
      <c r="EA134" s="366">
        <v>0</v>
      </c>
      <c r="EB134" s="366">
        <v>12436</v>
      </c>
      <c r="EC134" s="366">
        <v>52291</v>
      </c>
      <c r="ED134" s="366">
        <v>41400</v>
      </c>
      <c r="EE134" s="366">
        <v>818771</v>
      </c>
      <c r="EF134" s="366">
        <v>429723</v>
      </c>
      <c r="EG134" s="366">
        <v>179417</v>
      </c>
      <c r="EH134" s="366">
        <v>106969</v>
      </c>
      <c r="EI134" s="366">
        <v>340305</v>
      </c>
      <c r="EJ134" s="366">
        <v>0</v>
      </c>
      <c r="EK134" s="366">
        <v>20308</v>
      </c>
      <c r="EL134" s="366">
        <v>185168</v>
      </c>
      <c r="EM134" s="366">
        <v>64380</v>
      </c>
      <c r="EN134" s="366">
        <v>96465</v>
      </c>
      <c r="EO134" s="366">
        <v>12926</v>
      </c>
      <c r="EP134" s="366">
        <v>41836</v>
      </c>
      <c r="EQ134" s="366">
        <v>30377</v>
      </c>
      <c r="ER134" s="366">
        <v>35105</v>
      </c>
      <c r="ES134" s="366">
        <v>0</v>
      </c>
      <c r="ET134" s="366">
        <v>0</v>
      </c>
      <c r="EU134" s="366">
        <v>5912</v>
      </c>
      <c r="EV134" s="366">
        <v>8918</v>
      </c>
      <c r="EW134" s="366">
        <v>302890</v>
      </c>
      <c r="EX134" s="366">
        <v>96723</v>
      </c>
      <c r="EY134" s="366">
        <v>79924</v>
      </c>
      <c r="EZ134" s="366">
        <v>51533</v>
      </c>
      <c r="FA134" s="366">
        <v>81777</v>
      </c>
      <c r="FB134" s="366">
        <v>1959</v>
      </c>
      <c r="FC134" s="366">
        <v>18975</v>
      </c>
      <c r="FD134" s="366">
        <v>61493</v>
      </c>
      <c r="FE134" s="366">
        <v>20436</v>
      </c>
      <c r="FF134" s="366">
        <v>140758</v>
      </c>
      <c r="FG134" s="366">
        <v>47758</v>
      </c>
      <c r="FH134" s="366">
        <v>18779</v>
      </c>
      <c r="FI134" s="366">
        <v>14699</v>
      </c>
      <c r="FJ134" s="366">
        <v>5874</v>
      </c>
      <c r="FK134" s="366">
        <v>3567</v>
      </c>
      <c r="FL134" s="366">
        <v>4207</v>
      </c>
      <c r="FM134" s="366">
        <v>11410</v>
      </c>
      <c r="FN134" s="366">
        <v>3221</v>
      </c>
      <c r="FO134" s="366">
        <v>247632</v>
      </c>
      <c r="FP134" s="366">
        <v>195235</v>
      </c>
      <c r="FQ134" s="366">
        <v>0</v>
      </c>
      <c r="FR134" s="366">
        <v>0</v>
      </c>
      <c r="FS134" s="366">
        <v>50229</v>
      </c>
      <c r="FT134" s="366">
        <v>0</v>
      </c>
      <c r="FU134" s="366">
        <v>0</v>
      </c>
      <c r="FV134" s="366">
        <v>0</v>
      </c>
      <c r="FW134" s="366">
        <v>0</v>
      </c>
      <c r="FX134" s="366">
        <v>273025</v>
      </c>
      <c r="FY134" s="366">
        <v>88364</v>
      </c>
      <c r="FZ134" s="366">
        <v>90543</v>
      </c>
      <c r="GA134" s="366">
        <v>39843</v>
      </c>
      <c r="GB134" s="366">
        <v>85686</v>
      </c>
      <c r="GC134" s="366">
        <v>0</v>
      </c>
      <c r="GD134" s="366">
        <v>6259</v>
      </c>
      <c r="GE134" s="366">
        <v>53522</v>
      </c>
      <c r="GF134" s="366">
        <v>28234</v>
      </c>
      <c r="GG134" s="366">
        <v>28568</v>
      </c>
      <c r="GH134" s="366">
        <v>0</v>
      </c>
      <c r="GI134" s="366">
        <v>4448</v>
      </c>
      <c r="GJ134" s="366">
        <v>0</v>
      </c>
      <c r="GK134" s="366">
        <v>12362</v>
      </c>
      <c r="GL134" s="366">
        <v>12794</v>
      </c>
      <c r="GM134" s="366">
        <v>0</v>
      </c>
      <c r="GN134" s="366">
        <v>0</v>
      </c>
      <c r="GO134" s="366">
        <v>0</v>
      </c>
      <c r="GP134" s="366">
        <v>59475</v>
      </c>
      <c r="GQ134" s="366">
        <v>7029</v>
      </c>
      <c r="GR134" s="366">
        <v>19962</v>
      </c>
      <c r="GS134" s="366">
        <v>39539</v>
      </c>
      <c r="GT134" s="366">
        <v>0</v>
      </c>
      <c r="GU134" s="366">
        <v>0</v>
      </c>
      <c r="GV134" s="366">
        <v>0</v>
      </c>
      <c r="GW134" s="366">
        <v>0</v>
      </c>
      <c r="GX134" s="366">
        <v>0</v>
      </c>
      <c r="GY134" s="366">
        <v>146552</v>
      </c>
      <c r="GZ134" s="366">
        <v>42971</v>
      </c>
      <c r="HA134" s="366">
        <v>27744</v>
      </c>
      <c r="HB134" s="366">
        <v>19437</v>
      </c>
      <c r="HC134" s="366">
        <v>45424</v>
      </c>
      <c r="HD134" s="366">
        <v>6243</v>
      </c>
      <c r="HE134" s="366">
        <v>0</v>
      </c>
      <c r="HF134" s="366">
        <v>34888</v>
      </c>
      <c r="HG134" s="366">
        <v>2612</v>
      </c>
      <c r="HH134" s="366">
        <v>1030981</v>
      </c>
    </row>
    <row r="135" spans="1:216" ht="15" x14ac:dyDescent="0.25">
      <c r="A135" s="354" t="s">
        <v>449</v>
      </c>
      <c r="B135" s="366">
        <v>2825556</v>
      </c>
      <c r="C135" s="366">
        <v>1269832</v>
      </c>
      <c r="D135" s="366">
        <v>915436</v>
      </c>
      <c r="E135" s="366">
        <v>626017</v>
      </c>
      <c r="F135" s="366">
        <v>381724</v>
      </c>
      <c r="G135" s="366">
        <v>409779</v>
      </c>
      <c r="H135" s="366">
        <v>570758</v>
      </c>
      <c r="I135" s="366">
        <v>246904</v>
      </c>
      <c r="J135" s="366">
        <v>491274</v>
      </c>
      <c r="K135" s="366">
        <v>53367</v>
      </c>
      <c r="L135" s="366">
        <v>23467</v>
      </c>
      <c r="M135" s="366">
        <v>32596</v>
      </c>
      <c r="N135" s="366">
        <v>32663</v>
      </c>
      <c r="O135" s="366">
        <v>9441</v>
      </c>
      <c r="P135" s="366">
        <v>22971</v>
      </c>
      <c r="Q135" s="366">
        <v>3876</v>
      </c>
      <c r="R135" s="366">
        <v>0</v>
      </c>
      <c r="S135" s="366">
        <v>3903</v>
      </c>
      <c r="T135" s="366">
        <v>221881</v>
      </c>
      <c r="U135" s="366">
        <v>190225</v>
      </c>
      <c r="V135" s="366">
        <v>64028</v>
      </c>
      <c r="W135" s="366">
        <v>338926</v>
      </c>
      <c r="X135" s="366">
        <v>289533</v>
      </c>
      <c r="Y135" s="366">
        <v>51071</v>
      </c>
      <c r="Z135" s="366">
        <v>1856142</v>
      </c>
      <c r="AA135" s="366">
        <v>1709967</v>
      </c>
      <c r="AB135" s="366">
        <v>44550</v>
      </c>
      <c r="AC135" s="366">
        <v>795572</v>
      </c>
      <c r="AD135" s="366">
        <v>323726</v>
      </c>
      <c r="AE135" s="366">
        <v>8274</v>
      </c>
      <c r="AF135" s="366">
        <v>270106</v>
      </c>
      <c r="AG135" s="366">
        <v>264419</v>
      </c>
      <c r="AH135" s="366">
        <v>480059</v>
      </c>
      <c r="AI135" s="366">
        <v>256027</v>
      </c>
      <c r="AJ135" s="366">
        <v>929264</v>
      </c>
      <c r="AK135" s="366">
        <v>34059</v>
      </c>
      <c r="AL135" s="366">
        <v>12013</v>
      </c>
      <c r="AM135" s="366">
        <v>397443</v>
      </c>
      <c r="AN135" s="366">
        <v>0</v>
      </c>
      <c r="AO135" s="366">
        <v>233590</v>
      </c>
      <c r="AP135" s="366">
        <v>150621</v>
      </c>
      <c r="AQ135" s="366">
        <v>0</v>
      </c>
      <c r="AR135" s="366">
        <v>60149</v>
      </c>
      <c r="AS135" s="366">
        <v>4649</v>
      </c>
      <c r="AT135" s="366">
        <v>50877</v>
      </c>
      <c r="AU135" s="366">
        <v>39098</v>
      </c>
      <c r="AV135" s="366">
        <v>115486</v>
      </c>
      <c r="AW135" s="366">
        <v>0</v>
      </c>
      <c r="AX135" s="366">
        <v>0</v>
      </c>
      <c r="AY135" s="366">
        <v>1067471</v>
      </c>
      <c r="AZ135" s="366">
        <v>185271</v>
      </c>
      <c r="BA135" s="366">
        <v>46957</v>
      </c>
      <c r="BB135" s="366">
        <v>68338</v>
      </c>
      <c r="BC135" s="366">
        <v>121834</v>
      </c>
      <c r="BD135" s="366">
        <v>12524</v>
      </c>
      <c r="BE135" s="366">
        <v>0</v>
      </c>
      <c r="BF135" s="366">
        <v>0</v>
      </c>
      <c r="BG135" s="366">
        <v>12524</v>
      </c>
      <c r="BH135" s="366">
        <v>0</v>
      </c>
      <c r="BI135" s="366">
        <v>0</v>
      </c>
      <c r="BJ135" s="366">
        <v>12524</v>
      </c>
      <c r="BK135" s="366">
        <v>0</v>
      </c>
      <c r="BL135" s="366">
        <v>0</v>
      </c>
      <c r="BM135" s="366">
        <v>0</v>
      </c>
      <c r="BN135" s="366">
        <v>343081</v>
      </c>
      <c r="BO135" s="366">
        <v>0</v>
      </c>
      <c r="BP135" s="366">
        <v>0</v>
      </c>
      <c r="BQ135" s="366">
        <v>343081</v>
      </c>
      <c r="BR135" s="366">
        <v>0</v>
      </c>
      <c r="BS135" s="366">
        <v>0</v>
      </c>
      <c r="BT135" s="366">
        <v>0</v>
      </c>
      <c r="BU135" s="366">
        <v>245096</v>
      </c>
      <c r="BV135" s="366">
        <v>0</v>
      </c>
      <c r="BW135" s="366">
        <v>6398</v>
      </c>
      <c r="BX135" s="366">
        <v>240070</v>
      </c>
      <c r="BY135" s="366">
        <v>0</v>
      </c>
      <c r="BZ135" s="366">
        <v>0</v>
      </c>
      <c r="CA135" s="366">
        <v>0</v>
      </c>
      <c r="CB135" s="366">
        <v>36415</v>
      </c>
      <c r="CC135" s="366">
        <v>14974</v>
      </c>
      <c r="CD135" s="366">
        <v>0</v>
      </c>
      <c r="CE135" s="366">
        <v>21441</v>
      </c>
      <c r="CF135" s="366">
        <v>0</v>
      </c>
      <c r="CG135" s="366">
        <v>0</v>
      </c>
      <c r="CH135" s="366">
        <v>0</v>
      </c>
      <c r="CI135" s="366">
        <v>744650</v>
      </c>
      <c r="CJ135" s="366">
        <v>440043</v>
      </c>
      <c r="CK135" s="366">
        <v>22325</v>
      </c>
      <c r="CL135" s="366">
        <v>414387</v>
      </c>
      <c r="CM135" s="366">
        <v>0</v>
      </c>
      <c r="CN135" s="366">
        <v>0</v>
      </c>
      <c r="CO135" s="366">
        <v>238822</v>
      </c>
      <c r="CP135" s="366">
        <v>664088</v>
      </c>
      <c r="CQ135" s="366">
        <v>115267</v>
      </c>
      <c r="CR135" s="366">
        <v>166067</v>
      </c>
      <c r="CS135" s="366">
        <v>84640</v>
      </c>
      <c r="CT135" s="366">
        <v>289972</v>
      </c>
      <c r="CU135" s="366">
        <v>139566</v>
      </c>
      <c r="CV135" s="366">
        <v>71898</v>
      </c>
      <c r="CW135" s="366">
        <v>88691</v>
      </c>
      <c r="CX135" s="366">
        <v>0</v>
      </c>
      <c r="CY135" s="366">
        <v>0</v>
      </c>
      <c r="CZ135" s="366">
        <v>0</v>
      </c>
      <c r="DA135" s="366">
        <v>0</v>
      </c>
      <c r="DB135" s="366">
        <v>82756</v>
      </c>
      <c r="DC135" s="366">
        <v>8333</v>
      </c>
      <c r="DD135" s="366">
        <v>1363899</v>
      </c>
      <c r="DE135" s="366">
        <v>886911</v>
      </c>
      <c r="DF135" s="366">
        <v>679181</v>
      </c>
      <c r="DG135" s="366">
        <v>698832</v>
      </c>
      <c r="DH135" s="366">
        <v>20170</v>
      </c>
      <c r="DI135" s="366">
        <v>0</v>
      </c>
      <c r="DJ135" s="366">
        <v>0</v>
      </c>
      <c r="DK135" s="366">
        <v>1634360</v>
      </c>
      <c r="DL135" s="366">
        <v>979144</v>
      </c>
      <c r="DM135" s="366">
        <v>623984</v>
      </c>
      <c r="DN135" s="366">
        <v>214166</v>
      </c>
      <c r="DO135" s="366">
        <v>145926</v>
      </c>
      <c r="DP135" s="366">
        <v>84164</v>
      </c>
      <c r="DQ135" s="366">
        <v>306689</v>
      </c>
      <c r="DR135" s="366">
        <v>0</v>
      </c>
      <c r="DS135" s="366">
        <v>30182</v>
      </c>
      <c r="DT135" s="366">
        <v>69448</v>
      </c>
      <c r="DU135" s="366">
        <v>45598</v>
      </c>
      <c r="DV135" s="366">
        <v>471344</v>
      </c>
      <c r="DW135" s="366">
        <v>133805</v>
      </c>
      <c r="DX135" s="366">
        <v>147041</v>
      </c>
      <c r="DY135" s="366">
        <v>46653</v>
      </c>
      <c r="DZ135" s="366">
        <v>273068</v>
      </c>
      <c r="EA135" s="366">
        <v>0</v>
      </c>
      <c r="EB135" s="366">
        <v>8813</v>
      </c>
      <c r="EC135" s="366">
        <v>39970</v>
      </c>
      <c r="ED135" s="366">
        <v>43027</v>
      </c>
      <c r="EE135" s="366">
        <v>863588</v>
      </c>
      <c r="EF135" s="366">
        <v>296949</v>
      </c>
      <c r="EG135" s="366">
        <v>281726</v>
      </c>
      <c r="EH135" s="366">
        <v>122062</v>
      </c>
      <c r="EI135" s="366">
        <v>428430</v>
      </c>
      <c r="EJ135" s="366">
        <v>0</v>
      </c>
      <c r="EK135" s="366">
        <v>38568</v>
      </c>
      <c r="EL135" s="366">
        <v>110597</v>
      </c>
      <c r="EM135" s="366">
        <v>69073</v>
      </c>
      <c r="EN135" s="366">
        <v>226805</v>
      </c>
      <c r="EO135" s="366">
        <v>36020</v>
      </c>
      <c r="EP135" s="366">
        <v>40413</v>
      </c>
      <c r="EQ135" s="366">
        <v>9901</v>
      </c>
      <c r="ER135" s="366">
        <v>127979</v>
      </c>
      <c r="ES135" s="366">
        <v>0</v>
      </c>
      <c r="ET135" s="366">
        <v>0</v>
      </c>
      <c r="EU135" s="366">
        <v>11460</v>
      </c>
      <c r="EV135" s="366">
        <v>9679</v>
      </c>
      <c r="EW135" s="366">
        <v>425876</v>
      </c>
      <c r="EX135" s="366">
        <v>150049</v>
      </c>
      <c r="EY135" s="366">
        <v>59198</v>
      </c>
      <c r="EZ135" s="366">
        <v>31762</v>
      </c>
      <c r="FA135" s="366">
        <v>220697</v>
      </c>
      <c r="FB135" s="366">
        <v>0</v>
      </c>
      <c r="FC135" s="366">
        <v>7668</v>
      </c>
      <c r="FD135" s="366">
        <v>32127</v>
      </c>
      <c r="FE135" s="366">
        <v>10890</v>
      </c>
      <c r="FF135" s="366">
        <v>154136</v>
      </c>
      <c r="FG135" s="366">
        <v>74018</v>
      </c>
      <c r="FH135" s="366">
        <v>61711</v>
      </c>
      <c r="FI135" s="366">
        <v>3366</v>
      </c>
      <c r="FJ135" s="366">
        <v>5398</v>
      </c>
      <c r="FK135" s="366">
        <v>7772</v>
      </c>
      <c r="FL135" s="366">
        <v>0</v>
      </c>
      <c r="FM135" s="366">
        <v>5940</v>
      </c>
      <c r="FN135" s="366">
        <v>0</v>
      </c>
      <c r="FO135" s="366">
        <v>157650</v>
      </c>
      <c r="FP135" s="366">
        <v>104696</v>
      </c>
      <c r="FQ135" s="366">
        <v>36879</v>
      </c>
      <c r="FR135" s="366">
        <v>0</v>
      </c>
      <c r="FS135" s="366">
        <v>27136</v>
      </c>
      <c r="FT135" s="366">
        <v>0</v>
      </c>
      <c r="FU135" s="366">
        <v>0</v>
      </c>
      <c r="FV135" s="366">
        <v>0</v>
      </c>
      <c r="FW135" s="366">
        <v>0</v>
      </c>
      <c r="FX135" s="366">
        <v>606895</v>
      </c>
      <c r="FY135" s="366">
        <v>148980</v>
      </c>
      <c r="FZ135" s="366">
        <v>107129</v>
      </c>
      <c r="GA135" s="366">
        <v>87261</v>
      </c>
      <c r="GB135" s="366">
        <v>393974</v>
      </c>
      <c r="GC135" s="366">
        <v>0</v>
      </c>
      <c r="GD135" s="366">
        <v>19386</v>
      </c>
      <c r="GE135" s="366">
        <v>0</v>
      </c>
      <c r="GF135" s="366">
        <v>0</v>
      </c>
      <c r="GG135" s="366">
        <v>36037</v>
      </c>
      <c r="GH135" s="366">
        <v>0</v>
      </c>
      <c r="GI135" s="366">
        <v>0</v>
      </c>
      <c r="GJ135" s="366">
        <v>0</v>
      </c>
      <c r="GK135" s="366">
        <v>12793</v>
      </c>
      <c r="GL135" s="366">
        <v>37080</v>
      </c>
      <c r="GM135" s="366">
        <v>0</v>
      </c>
      <c r="GN135" s="366">
        <v>0</v>
      </c>
      <c r="GO135" s="366">
        <v>0</v>
      </c>
      <c r="GP135" s="366">
        <v>55033</v>
      </c>
      <c r="GQ135" s="366">
        <v>0</v>
      </c>
      <c r="GR135" s="366">
        <v>28052</v>
      </c>
      <c r="GS135" s="366">
        <v>29984</v>
      </c>
      <c r="GT135" s="366">
        <v>0</v>
      </c>
      <c r="GU135" s="366">
        <v>0</v>
      </c>
      <c r="GV135" s="366">
        <v>0</v>
      </c>
      <c r="GW135" s="366">
        <v>0</v>
      </c>
      <c r="GX135" s="366">
        <v>0</v>
      </c>
      <c r="GY135" s="366">
        <v>246565</v>
      </c>
      <c r="GZ135" s="366">
        <v>82565</v>
      </c>
      <c r="HA135" s="366">
        <v>41505</v>
      </c>
      <c r="HB135" s="366">
        <v>26868</v>
      </c>
      <c r="HC135" s="366">
        <v>145484</v>
      </c>
      <c r="HD135" s="366">
        <v>3564</v>
      </c>
      <c r="HE135" s="366">
        <v>2993</v>
      </c>
      <c r="HF135" s="366">
        <v>10227</v>
      </c>
      <c r="HG135" s="366">
        <v>10890</v>
      </c>
      <c r="HH135" s="366">
        <v>940821</v>
      </c>
    </row>
    <row r="136" spans="1:216" ht="15" x14ac:dyDescent="0.25">
      <c r="A136" s="354" t="s">
        <v>450</v>
      </c>
      <c r="B136" s="366">
        <v>1085875</v>
      </c>
      <c r="C136" s="366">
        <v>13653</v>
      </c>
      <c r="D136" s="366">
        <v>0</v>
      </c>
      <c r="E136" s="366">
        <v>0</v>
      </c>
      <c r="F136" s="366">
        <v>0</v>
      </c>
      <c r="G136" s="366">
        <v>0</v>
      </c>
      <c r="H136" s="366">
        <v>0</v>
      </c>
      <c r="I136" s="366">
        <v>0</v>
      </c>
      <c r="J136" s="366">
        <v>0</v>
      </c>
      <c r="K136" s="366">
        <v>0</v>
      </c>
      <c r="L136" s="366">
        <v>0</v>
      </c>
      <c r="M136" s="366">
        <v>0</v>
      </c>
      <c r="N136" s="366">
        <v>0</v>
      </c>
      <c r="O136" s="366">
        <v>0</v>
      </c>
      <c r="P136" s="366">
        <v>0</v>
      </c>
      <c r="Q136" s="366">
        <v>0</v>
      </c>
      <c r="R136" s="366">
        <v>0</v>
      </c>
      <c r="S136" s="366">
        <v>0</v>
      </c>
      <c r="T136" s="366">
        <v>13653</v>
      </c>
      <c r="U136" s="366">
        <v>13653</v>
      </c>
      <c r="V136" s="366">
        <v>0</v>
      </c>
      <c r="W136" s="366">
        <v>0</v>
      </c>
      <c r="X136" s="366">
        <v>0</v>
      </c>
      <c r="Y136" s="366">
        <v>0</v>
      </c>
      <c r="Z136" s="366">
        <v>119017</v>
      </c>
      <c r="AA136" s="366">
        <v>119017</v>
      </c>
      <c r="AB136" s="366">
        <v>35522</v>
      </c>
      <c r="AC136" s="366">
        <v>63962</v>
      </c>
      <c r="AD136" s="366">
        <v>7359</v>
      </c>
      <c r="AE136" s="366">
        <v>0</v>
      </c>
      <c r="AF136" s="366">
        <v>39685</v>
      </c>
      <c r="AG136" s="366">
        <v>29035</v>
      </c>
      <c r="AH136" s="366">
        <v>2153</v>
      </c>
      <c r="AI136" s="366">
        <v>0</v>
      </c>
      <c r="AJ136" s="366">
        <v>28374</v>
      </c>
      <c r="AK136" s="366">
        <v>0</v>
      </c>
      <c r="AL136" s="366">
        <v>0</v>
      </c>
      <c r="AM136" s="366">
        <v>0</v>
      </c>
      <c r="AN136" s="366">
        <v>0</v>
      </c>
      <c r="AO136" s="366">
        <v>0</v>
      </c>
      <c r="AP136" s="366">
        <v>0</v>
      </c>
      <c r="AQ136" s="366">
        <v>0</v>
      </c>
      <c r="AR136" s="366">
        <v>0</v>
      </c>
      <c r="AS136" s="366">
        <v>0</v>
      </c>
      <c r="AT136" s="366">
        <v>0</v>
      </c>
      <c r="AU136" s="366">
        <v>0</v>
      </c>
      <c r="AV136" s="366">
        <v>0</v>
      </c>
      <c r="AW136" s="366">
        <v>0</v>
      </c>
      <c r="AX136" s="366">
        <v>0</v>
      </c>
      <c r="AY136" s="366">
        <v>100600</v>
      </c>
      <c r="AZ136" s="366">
        <v>0</v>
      </c>
      <c r="BA136" s="366">
        <v>0</v>
      </c>
      <c r="BB136" s="366">
        <v>0</v>
      </c>
      <c r="BC136" s="366">
        <v>0</v>
      </c>
      <c r="BD136" s="366">
        <v>0</v>
      </c>
      <c r="BE136" s="366">
        <v>0</v>
      </c>
      <c r="BF136" s="366">
        <v>0</v>
      </c>
      <c r="BG136" s="366">
        <v>0</v>
      </c>
      <c r="BH136" s="366">
        <v>0</v>
      </c>
      <c r="BI136" s="366">
        <v>0</v>
      </c>
      <c r="BJ136" s="366">
        <v>0</v>
      </c>
      <c r="BK136" s="366">
        <v>0</v>
      </c>
      <c r="BL136" s="366">
        <v>0</v>
      </c>
      <c r="BM136" s="366">
        <v>0</v>
      </c>
      <c r="BN136" s="366">
        <v>56997</v>
      </c>
      <c r="BO136" s="366">
        <v>0</v>
      </c>
      <c r="BP136" s="366">
        <v>20965</v>
      </c>
      <c r="BQ136" s="366">
        <v>57273</v>
      </c>
      <c r="BR136" s="366">
        <v>0</v>
      </c>
      <c r="BS136" s="366">
        <v>0</v>
      </c>
      <c r="BT136" s="366">
        <v>0</v>
      </c>
      <c r="BU136" s="366">
        <v>25000</v>
      </c>
      <c r="BV136" s="366">
        <v>6786</v>
      </c>
      <c r="BW136" s="366">
        <v>0</v>
      </c>
      <c r="BX136" s="366">
        <v>16394</v>
      </c>
      <c r="BY136" s="366">
        <v>0</v>
      </c>
      <c r="BZ136" s="366">
        <v>0</v>
      </c>
      <c r="CA136" s="366">
        <v>0</v>
      </c>
      <c r="CB136" s="366">
        <v>0</v>
      </c>
      <c r="CC136" s="366">
        <v>0</v>
      </c>
      <c r="CD136" s="366">
        <v>0</v>
      </c>
      <c r="CE136" s="366">
        <v>0</v>
      </c>
      <c r="CF136" s="366">
        <v>0</v>
      </c>
      <c r="CG136" s="366">
        <v>0</v>
      </c>
      <c r="CH136" s="366">
        <v>0</v>
      </c>
      <c r="CI136" s="366">
        <v>30002</v>
      </c>
      <c r="CJ136" s="366">
        <v>0</v>
      </c>
      <c r="CK136" s="366">
        <v>21397</v>
      </c>
      <c r="CL136" s="366">
        <v>0</v>
      </c>
      <c r="CM136" s="366">
        <v>8606</v>
      </c>
      <c r="CN136" s="366">
        <v>0</v>
      </c>
      <c r="CO136" s="366">
        <v>8606</v>
      </c>
      <c r="CP136" s="366">
        <v>175618</v>
      </c>
      <c r="CQ136" s="366">
        <v>20168</v>
      </c>
      <c r="CR136" s="366">
        <v>45097</v>
      </c>
      <c r="CS136" s="366">
        <v>2403</v>
      </c>
      <c r="CT136" s="366">
        <v>58596</v>
      </c>
      <c r="CU136" s="366">
        <v>80221</v>
      </c>
      <c r="CV136" s="366">
        <v>18924</v>
      </c>
      <c r="CW136" s="366">
        <v>109435</v>
      </c>
      <c r="CX136" s="366">
        <v>0</v>
      </c>
      <c r="CY136" s="366">
        <v>0</v>
      </c>
      <c r="CZ136" s="366">
        <v>0</v>
      </c>
      <c r="DA136" s="366">
        <v>14455</v>
      </c>
      <c r="DB136" s="366">
        <v>111371</v>
      </c>
      <c r="DC136" s="366">
        <v>0</v>
      </c>
      <c r="DD136" s="366">
        <v>566833</v>
      </c>
      <c r="DE136" s="366">
        <v>226329</v>
      </c>
      <c r="DF136" s="366">
        <v>314891</v>
      </c>
      <c r="DG136" s="366">
        <v>210252</v>
      </c>
      <c r="DH136" s="366">
        <v>6915</v>
      </c>
      <c r="DI136" s="366">
        <v>20625</v>
      </c>
      <c r="DJ136" s="366">
        <v>3050</v>
      </c>
      <c r="DK136" s="366">
        <v>839699</v>
      </c>
      <c r="DL136" s="366">
        <v>435161</v>
      </c>
      <c r="DM136" s="366">
        <v>329569</v>
      </c>
      <c r="DN136" s="366">
        <v>45060</v>
      </c>
      <c r="DO136" s="366">
        <v>81988</v>
      </c>
      <c r="DP136" s="366">
        <v>21805</v>
      </c>
      <c r="DQ136" s="366">
        <v>210374</v>
      </c>
      <c r="DR136" s="366">
        <v>0</v>
      </c>
      <c r="DS136" s="366">
        <v>9362</v>
      </c>
      <c r="DT136" s="366">
        <v>93066</v>
      </c>
      <c r="DU136" s="366">
        <v>2816</v>
      </c>
      <c r="DV136" s="366">
        <v>139227</v>
      </c>
      <c r="DW136" s="366">
        <v>8079</v>
      </c>
      <c r="DX136" s="366">
        <v>17353</v>
      </c>
      <c r="DY136" s="366">
        <v>0</v>
      </c>
      <c r="DZ136" s="366">
        <v>150997</v>
      </c>
      <c r="EA136" s="366">
        <v>0</v>
      </c>
      <c r="EB136" s="366">
        <v>15393</v>
      </c>
      <c r="EC136" s="366">
        <v>18142</v>
      </c>
      <c r="ED136" s="366">
        <v>0</v>
      </c>
      <c r="EE136" s="366">
        <v>393250</v>
      </c>
      <c r="EF136" s="366">
        <v>53076</v>
      </c>
      <c r="EG136" s="366">
        <v>98756</v>
      </c>
      <c r="EH136" s="366">
        <v>21805</v>
      </c>
      <c r="EI136" s="366">
        <v>268016</v>
      </c>
      <c r="EJ136" s="366">
        <v>0</v>
      </c>
      <c r="EK136" s="366">
        <v>23747</v>
      </c>
      <c r="EL136" s="366">
        <v>91666</v>
      </c>
      <c r="EM136" s="366">
        <v>2816</v>
      </c>
      <c r="EN136" s="366">
        <v>35855</v>
      </c>
      <c r="EO136" s="366">
        <v>0</v>
      </c>
      <c r="EP136" s="366">
        <v>0</v>
      </c>
      <c r="EQ136" s="366">
        <v>0</v>
      </c>
      <c r="ER136" s="366">
        <v>35855</v>
      </c>
      <c r="ES136" s="366">
        <v>0</v>
      </c>
      <c r="ET136" s="366">
        <v>0</v>
      </c>
      <c r="EU136" s="366">
        <v>0</v>
      </c>
      <c r="EV136" s="366">
        <v>0</v>
      </c>
      <c r="EW136" s="366">
        <v>293864</v>
      </c>
      <c r="EX136" s="366">
        <v>88341</v>
      </c>
      <c r="EY136" s="366">
        <v>31790</v>
      </c>
      <c r="EZ136" s="366">
        <v>56203</v>
      </c>
      <c r="FA136" s="366">
        <v>152749</v>
      </c>
      <c r="FB136" s="366">
        <v>7312</v>
      </c>
      <c r="FC136" s="366">
        <v>2017</v>
      </c>
      <c r="FD136" s="366">
        <v>5866</v>
      </c>
      <c r="FE136" s="366">
        <v>16497</v>
      </c>
      <c r="FF136" s="366">
        <v>87171</v>
      </c>
      <c r="FG136" s="366">
        <v>20987</v>
      </c>
      <c r="FH136" s="366">
        <v>21828</v>
      </c>
      <c r="FI136" s="366">
        <v>3006</v>
      </c>
      <c r="FJ136" s="366">
        <v>20563</v>
      </c>
      <c r="FK136" s="366">
        <v>5901</v>
      </c>
      <c r="FL136" s="366">
        <v>0</v>
      </c>
      <c r="FM136" s="366">
        <v>0</v>
      </c>
      <c r="FN136" s="366">
        <v>0</v>
      </c>
      <c r="FO136" s="366">
        <v>0</v>
      </c>
      <c r="FP136" s="366">
        <v>0</v>
      </c>
      <c r="FQ136" s="366">
        <v>0</v>
      </c>
      <c r="FR136" s="366">
        <v>0</v>
      </c>
      <c r="FS136" s="366">
        <v>0</v>
      </c>
      <c r="FT136" s="366">
        <v>0</v>
      </c>
      <c r="FU136" s="366">
        <v>0</v>
      </c>
      <c r="FV136" s="366">
        <v>0</v>
      </c>
      <c r="FW136" s="366">
        <v>0</v>
      </c>
      <c r="FX136" s="366">
        <v>304824</v>
      </c>
      <c r="FY136" s="366">
        <v>52886</v>
      </c>
      <c r="FZ136" s="366">
        <v>28672</v>
      </c>
      <c r="GA136" s="366">
        <v>19094</v>
      </c>
      <c r="GB136" s="366">
        <v>211632</v>
      </c>
      <c r="GC136" s="366">
        <v>0</v>
      </c>
      <c r="GD136" s="366">
        <v>0</v>
      </c>
      <c r="GE136" s="366">
        <v>34077</v>
      </c>
      <c r="GF136" s="366">
        <v>34077</v>
      </c>
      <c r="GG136" s="366">
        <v>155081</v>
      </c>
      <c r="GH136" s="366">
        <v>0</v>
      </c>
      <c r="GI136" s="366">
        <v>5351</v>
      </c>
      <c r="GJ136" s="366">
        <v>0</v>
      </c>
      <c r="GK136" s="366">
        <v>35265</v>
      </c>
      <c r="GL136" s="366">
        <v>119442</v>
      </c>
      <c r="GM136" s="366">
        <v>0</v>
      </c>
      <c r="GN136" s="366">
        <v>0</v>
      </c>
      <c r="GO136" s="366">
        <v>0</v>
      </c>
      <c r="GP136" s="366">
        <v>0</v>
      </c>
      <c r="GQ136" s="366">
        <v>0</v>
      </c>
      <c r="GR136" s="366">
        <v>0</v>
      </c>
      <c r="GS136" s="366">
        <v>0</v>
      </c>
      <c r="GT136" s="366">
        <v>0</v>
      </c>
      <c r="GU136" s="366">
        <v>0</v>
      </c>
      <c r="GV136" s="366">
        <v>0</v>
      </c>
      <c r="GW136" s="366">
        <v>0</v>
      </c>
      <c r="GX136" s="366">
        <v>0</v>
      </c>
      <c r="GY136" s="366">
        <v>48562</v>
      </c>
      <c r="GZ136" s="366">
        <v>22668</v>
      </c>
      <c r="HA136" s="366">
        <v>0</v>
      </c>
      <c r="HB136" s="366">
        <v>39849</v>
      </c>
      <c r="HC136" s="366">
        <v>44382</v>
      </c>
      <c r="HD136" s="366">
        <v>2863</v>
      </c>
      <c r="HE136" s="366">
        <v>0</v>
      </c>
      <c r="HF136" s="366">
        <v>11803</v>
      </c>
      <c r="HG136" s="366">
        <v>0</v>
      </c>
      <c r="HH136" s="366">
        <v>87214</v>
      </c>
    </row>
    <row r="137" spans="1:216" ht="15" x14ac:dyDescent="0.25">
      <c r="A137" s="354" t="s">
        <v>451</v>
      </c>
      <c r="B137" s="366">
        <v>2664985</v>
      </c>
      <c r="C137" s="366">
        <v>485491</v>
      </c>
      <c r="D137" s="366">
        <v>277802</v>
      </c>
      <c r="E137" s="366">
        <v>130499</v>
      </c>
      <c r="F137" s="366">
        <v>85150</v>
      </c>
      <c r="G137" s="366">
        <v>55919</v>
      </c>
      <c r="H137" s="366">
        <v>102581</v>
      </c>
      <c r="I137" s="366">
        <v>53425</v>
      </c>
      <c r="J137" s="366">
        <v>74053</v>
      </c>
      <c r="K137" s="366">
        <v>60809</v>
      </c>
      <c r="L137" s="366">
        <v>53960</v>
      </c>
      <c r="M137" s="366">
        <v>5909</v>
      </c>
      <c r="N137" s="366">
        <v>18366</v>
      </c>
      <c r="O137" s="366">
        <v>7565</v>
      </c>
      <c r="P137" s="366">
        <v>13827</v>
      </c>
      <c r="Q137" s="366">
        <v>141929</v>
      </c>
      <c r="R137" s="366">
        <v>18109</v>
      </c>
      <c r="S137" s="366">
        <v>83481</v>
      </c>
      <c r="T137" s="366">
        <v>75026</v>
      </c>
      <c r="U137" s="366">
        <v>43988</v>
      </c>
      <c r="V137" s="366">
        <v>34245</v>
      </c>
      <c r="W137" s="366">
        <v>47157</v>
      </c>
      <c r="X137" s="366">
        <v>39027</v>
      </c>
      <c r="Y137" s="366">
        <v>9473</v>
      </c>
      <c r="Z137" s="366">
        <v>1570776</v>
      </c>
      <c r="AA137" s="366">
        <v>1476017</v>
      </c>
      <c r="AB137" s="366">
        <v>203359</v>
      </c>
      <c r="AC137" s="366">
        <v>800734</v>
      </c>
      <c r="AD137" s="366">
        <v>397100</v>
      </c>
      <c r="AE137" s="366">
        <v>41129</v>
      </c>
      <c r="AF137" s="366">
        <v>271595</v>
      </c>
      <c r="AG137" s="366">
        <v>467966</v>
      </c>
      <c r="AH137" s="366">
        <v>461992</v>
      </c>
      <c r="AI137" s="366">
        <v>153286</v>
      </c>
      <c r="AJ137" s="366">
        <v>444336</v>
      </c>
      <c r="AK137" s="366">
        <v>84314</v>
      </c>
      <c r="AL137" s="366">
        <v>11546</v>
      </c>
      <c r="AM137" s="366">
        <v>270591</v>
      </c>
      <c r="AN137" s="366">
        <v>17671</v>
      </c>
      <c r="AO137" s="366">
        <v>102773</v>
      </c>
      <c r="AP137" s="366">
        <v>113742</v>
      </c>
      <c r="AQ137" s="366">
        <v>0</v>
      </c>
      <c r="AR137" s="366">
        <v>68520</v>
      </c>
      <c r="AS137" s="366">
        <v>16627</v>
      </c>
      <c r="AT137" s="366">
        <v>24729</v>
      </c>
      <c r="AU137" s="366">
        <v>0</v>
      </c>
      <c r="AV137" s="366">
        <v>7192</v>
      </c>
      <c r="AW137" s="366">
        <v>0</v>
      </c>
      <c r="AX137" s="366">
        <v>0</v>
      </c>
      <c r="AY137" s="366">
        <v>1169535</v>
      </c>
      <c r="AZ137" s="366">
        <v>170093</v>
      </c>
      <c r="BA137" s="366">
        <v>13898</v>
      </c>
      <c r="BB137" s="366">
        <v>15785</v>
      </c>
      <c r="BC137" s="366">
        <v>118407</v>
      </c>
      <c r="BD137" s="366">
        <v>18896</v>
      </c>
      <c r="BE137" s="366">
        <v>0</v>
      </c>
      <c r="BF137" s="366">
        <v>0</v>
      </c>
      <c r="BG137" s="366">
        <v>9882</v>
      </c>
      <c r="BH137" s="366">
        <v>0</v>
      </c>
      <c r="BI137" s="366">
        <v>0</v>
      </c>
      <c r="BJ137" s="366">
        <v>0</v>
      </c>
      <c r="BK137" s="366">
        <v>9882</v>
      </c>
      <c r="BL137" s="366">
        <v>0</v>
      </c>
      <c r="BM137" s="366">
        <v>0</v>
      </c>
      <c r="BN137" s="366">
        <v>381239</v>
      </c>
      <c r="BO137" s="366">
        <v>0</v>
      </c>
      <c r="BP137" s="366">
        <v>17257</v>
      </c>
      <c r="BQ137" s="366">
        <v>367313</v>
      </c>
      <c r="BR137" s="366">
        <v>3340</v>
      </c>
      <c r="BS137" s="366">
        <v>0</v>
      </c>
      <c r="BT137" s="366">
        <v>0</v>
      </c>
      <c r="BU137" s="366">
        <v>466654</v>
      </c>
      <c r="BV137" s="366">
        <v>14081</v>
      </c>
      <c r="BW137" s="366">
        <v>30325</v>
      </c>
      <c r="BX137" s="366">
        <v>439667</v>
      </c>
      <c r="BY137" s="366">
        <v>24814</v>
      </c>
      <c r="BZ137" s="366">
        <v>0</v>
      </c>
      <c r="CA137" s="366">
        <v>0</v>
      </c>
      <c r="CB137" s="366">
        <v>115264</v>
      </c>
      <c r="CC137" s="366">
        <v>95684</v>
      </c>
      <c r="CD137" s="366">
        <v>0</v>
      </c>
      <c r="CE137" s="366">
        <v>19596</v>
      </c>
      <c r="CF137" s="366">
        <v>0</v>
      </c>
      <c r="CG137" s="366">
        <v>0</v>
      </c>
      <c r="CH137" s="366">
        <v>0</v>
      </c>
      <c r="CI137" s="366">
        <v>599229</v>
      </c>
      <c r="CJ137" s="366">
        <v>181152</v>
      </c>
      <c r="CK137" s="366">
        <v>22765</v>
      </c>
      <c r="CL137" s="366">
        <v>308840</v>
      </c>
      <c r="CM137" s="366">
        <v>11187</v>
      </c>
      <c r="CN137" s="366">
        <v>0</v>
      </c>
      <c r="CO137" s="366">
        <v>226917</v>
      </c>
      <c r="CP137" s="366">
        <v>544097</v>
      </c>
      <c r="CQ137" s="366">
        <v>98334</v>
      </c>
      <c r="CR137" s="366">
        <v>217218</v>
      </c>
      <c r="CS137" s="366">
        <v>30684</v>
      </c>
      <c r="CT137" s="366">
        <v>130163</v>
      </c>
      <c r="CU137" s="366">
        <v>158488</v>
      </c>
      <c r="CV137" s="366">
        <v>82475</v>
      </c>
      <c r="CW137" s="366">
        <v>143598</v>
      </c>
      <c r="CX137" s="366">
        <v>0</v>
      </c>
      <c r="CY137" s="366">
        <v>0</v>
      </c>
      <c r="CZ137" s="366">
        <v>0</v>
      </c>
      <c r="DA137" s="366">
        <v>37550</v>
      </c>
      <c r="DB137" s="366">
        <v>81729</v>
      </c>
      <c r="DC137" s="366">
        <v>19909</v>
      </c>
      <c r="DD137" s="366">
        <v>1220600</v>
      </c>
      <c r="DE137" s="366">
        <v>676788</v>
      </c>
      <c r="DF137" s="366">
        <v>618773</v>
      </c>
      <c r="DG137" s="366">
        <v>557108</v>
      </c>
      <c r="DH137" s="366">
        <v>26465</v>
      </c>
      <c r="DI137" s="366">
        <v>26873</v>
      </c>
      <c r="DJ137" s="366">
        <v>0</v>
      </c>
      <c r="DK137" s="366">
        <v>1778971</v>
      </c>
      <c r="DL137" s="366">
        <v>1068311</v>
      </c>
      <c r="DM137" s="366">
        <v>825234</v>
      </c>
      <c r="DN137" s="366">
        <v>233269</v>
      </c>
      <c r="DO137" s="366">
        <v>185307</v>
      </c>
      <c r="DP137" s="366">
        <v>148004</v>
      </c>
      <c r="DQ137" s="366">
        <v>459440</v>
      </c>
      <c r="DR137" s="366">
        <v>0</v>
      </c>
      <c r="DS137" s="366">
        <v>25455</v>
      </c>
      <c r="DT137" s="366">
        <v>114880</v>
      </c>
      <c r="DU137" s="366">
        <v>69753</v>
      </c>
      <c r="DV137" s="366">
        <v>433630</v>
      </c>
      <c r="DW137" s="366">
        <v>161210</v>
      </c>
      <c r="DX137" s="366">
        <v>147001</v>
      </c>
      <c r="DY137" s="366">
        <v>65760</v>
      </c>
      <c r="DZ137" s="366">
        <v>222328</v>
      </c>
      <c r="EA137" s="366">
        <v>0</v>
      </c>
      <c r="EB137" s="366">
        <v>12663</v>
      </c>
      <c r="EC137" s="366">
        <v>89267</v>
      </c>
      <c r="ED137" s="366">
        <v>26914</v>
      </c>
      <c r="EE137" s="366">
        <v>1008108</v>
      </c>
      <c r="EF137" s="366">
        <v>341212</v>
      </c>
      <c r="EG137" s="366">
        <v>279179</v>
      </c>
      <c r="EH137" s="366">
        <v>194937</v>
      </c>
      <c r="EI137" s="366">
        <v>580877</v>
      </c>
      <c r="EJ137" s="366">
        <v>0</v>
      </c>
      <c r="EK137" s="366">
        <v>35302</v>
      </c>
      <c r="EL137" s="366">
        <v>193189</v>
      </c>
      <c r="EM137" s="366">
        <v>95101</v>
      </c>
      <c r="EN137" s="366">
        <v>85626</v>
      </c>
      <c r="EO137" s="366">
        <v>22235</v>
      </c>
      <c r="EP137" s="366">
        <v>25779</v>
      </c>
      <c r="EQ137" s="366">
        <v>14216</v>
      </c>
      <c r="ER137" s="366">
        <v>48049</v>
      </c>
      <c r="ES137" s="366">
        <v>0</v>
      </c>
      <c r="ET137" s="366">
        <v>0</v>
      </c>
      <c r="EU137" s="366">
        <v>0</v>
      </c>
      <c r="EV137" s="366">
        <v>0</v>
      </c>
      <c r="EW137" s="366">
        <v>531820</v>
      </c>
      <c r="EX137" s="366">
        <v>128824</v>
      </c>
      <c r="EY137" s="366">
        <v>122186</v>
      </c>
      <c r="EZ137" s="366">
        <v>76024</v>
      </c>
      <c r="FA137" s="366">
        <v>246385</v>
      </c>
      <c r="FB137" s="366">
        <v>7013</v>
      </c>
      <c r="FC137" s="366">
        <v>5783</v>
      </c>
      <c r="FD137" s="366">
        <v>70320</v>
      </c>
      <c r="FE137" s="366">
        <v>51633</v>
      </c>
      <c r="FF137" s="366">
        <v>125386</v>
      </c>
      <c r="FG137" s="366">
        <v>44049</v>
      </c>
      <c r="FH137" s="366">
        <v>55258</v>
      </c>
      <c r="FI137" s="366">
        <v>9632</v>
      </c>
      <c r="FJ137" s="366">
        <v>32304</v>
      </c>
      <c r="FK137" s="366">
        <v>0</v>
      </c>
      <c r="FL137" s="366">
        <v>0</v>
      </c>
      <c r="FM137" s="366">
        <v>4468</v>
      </c>
      <c r="FN137" s="366">
        <v>0</v>
      </c>
      <c r="FO137" s="366">
        <v>5373</v>
      </c>
      <c r="FP137" s="366">
        <v>0</v>
      </c>
      <c r="FQ137" s="366">
        <v>0</v>
      </c>
      <c r="FR137" s="366">
        <v>0</v>
      </c>
      <c r="FS137" s="366">
        <v>5373</v>
      </c>
      <c r="FT137" s="366">
        <v>0</v>
      </c>
      <c r="FU137" s="366">
        <v>0</v>
      </c>
      <c r="FV137" s="366">
        <v>0</v>
      </c>
      <c r="FW137" s="366">
        <v>0</v>
      </c>
      <c r="FX137" s="366">
        <v>585320</v>
      </c>
      <c r="FY137" s="366">
        <v>166101</v>
      </c>
      <c r="FZ137" s="366">
        <v>113706</v>
      </c>
      <c r="GA137" s="366">
        <v>147404</v>
      </c>
      <c r="GB137" s="366">
        <v>402035</v>
      </c>
      <c r="GC137" s="366">
        <v>0</v>
      </c>
      <c r="GD137" s="366">
        <v>12498</v>
      </c>
      <c r="GE137" s="366">
        <v>54788</v>
      </c>
      <c r="GF137" s="366">
        <v>0</v>
      </c>
      <c r="GG137" s="366">
        <v>264084</v>
      </c>
      <c r="GH137" s="366">
        <v>6575</v>
      </c>
      <c r="GI137" s="366">
        <v>0</v>
      </c>
      <c r="GJ137" s="366">
        <v>21359</v>
      </c>
      <c r="GK137" s="366">
        <v>68902</v>
      </c>
      <c r="GL137" s="366">
        <v>213693</v>
      </c>
      <c r="GM137" s="366">
        <v>0</v>
      </c>
      <c r="GN137" s="366">
        <v>0</v>
      </c>
      <c r="GO137" s="366">
        <v>0</v>
      </c>
      <c r="GP137" s="366">
        <v>4543</v>
      </c>
      <c r="GQ137" s="366">
        <v>0</v>
      </c>
      <c r="GR137" s="366">
        <v>2630</v>
      </c>
      <c r="GS137" s="366">
        <v>1046</v>
      </c>
      <c r="GT137" s="366">
        <v>0</v>
      </c>
      <c r="GU137" s="366">
        <v>0</v>
      </c>
      <c r="GV137" s="366">
        <v>0</v>
      </c>
      <c r="GW137" s="366">
        <v>0</v>
      </c>
      <c r="GX137" s="366">
        <v>0</v>
      </c>
      <c r="GY137" s="366">
        <v>281449</v>
      </c>
      <c r="GZ137" s="366">
        <v>95211</v>
      </c>
      <c r="HA137" s="366">
        <v>75827</v>
      </c>
      <c r="HB137" s="366">
        <v>14088</v>
      </c>
      <c r="HC137" s="366">
        <v>113497</v>
      </c>
      <c r="HD137" s="366">
        <v>14874</v>
      </c>
      <c r="HE137" s="366">
        <v>0</v>
      </c>
      <c r="HF137" s="366">
        <v>34075</v>
      </c>
      <c r="HG137" s="366">
        <v>22316</v>
      </c>
      <c r="HH137" s="366">
        <v>1003687</v>
      </c>
    </row>
    <row r="138" spans="1:216" ht="15" x14ac:dyDescent="0.25">
      <c r="A138" s="354" t="s">
        <v>452</v>
      </c>
      <c r="B138" s="366">
        <v>4949343</v>
      </c>
      <c r="C138" s="366">
        <v>1372193</v>
      </c>
      <c r="D138" s="366">
        <v>886749</v>
      </c>
      <c r="E138" s="366">
        <v>397288</v>
      </c>
      <c r="F138" s="366">
        <v>250436</v>
      </c>
      <c r="G138" s="366">
        <v>231053</v>
      </c>
      <c r="H138" s="366">
        <v>505058</v>
      </c>
      <c r="I138" s="366">
        <v>243317</v>
      </c>
      <c r="J138" s="366">
        <v>343579</v>
      </c>
      <c r="K138" s="366">
        <v>110579</v>
      </c>
      <c r="L138" s="366">
        <v>78890</v>
      </c>
      <c r="M138" s="366">
        <v>36520</v>
      </c>
      <c r="N138" s="366">
        <v>63805</v>
      </c>
      <c r="O138" s="366">
        <v>34364</v>
      </c>
      <c r="P138" s="366">
        <v>40657</v>
      </c>
      <c r="Q138" s="366">
        <v>172849</v>
      </c>
      <c r="R138" s="366">
        <v>34739</v>
      </c>
      <c r="S138" s="366">
        <v>79398</v>
      </c>
      <c r="T138" s="366">
        <v>346944</v>
      </c>
      <c r="U138" s="366">
        <v>262535</v>
      </c>
      <c r="V138" s="366">
        <v>131061</v>
      </c>
      <c r="W138" s="366">
        <v>167716</v>
      </c>
      <c r="X138" s="366">
        <v>134619</v>
      </c>
      <c r="Y138" s="366">
        <v>51353</v>
      </c>
      <c r="Z138" s="366">
        <v>3133908</v>
      </c>
      <c r="AA138" s="366">
        <v>3001664</v>
      </c>
      <c r="AB138" s="366">
        <v>332832</v>
      </c>
      <c r="AC138" s="366">
        <v>1378598</v>
      </c>
      <c r="AD138" s="366">
        <v>759293</v>
      </c>
      <c r="AE138" s="366">
        <v>86690</v>
      </c>
      <c r="AF138" s="366">
        <v>550254</v>
      </c>
      <c r="AG138" s="366">
        <v>614575</v>
      </c>
      <c r="AH138" s="366">
        <v>877035</v>
      </c>
      <c r="AI138" s="366">
        <v>367764</v>
      </c>
      <c r="AJ138" s="366">
        <v>1204515</v>
      </c>
      <c r="AK138" s="366">
        <v>256176</v>
      </c>
      <c r="AL138" s="366">
        <v>62141</v>
      </c>
      <c r="AM138" s="366">
        <v>484438</v>
      </c>
      <c r="AN138" s="366">
        <v>25724</v>
      </c>
      <c r="AO138" s="366">
        <v>193137</v>
      </c>
      <c r="AP138" s="366">
        <v>163457</v>
      </c>
      <c r="AQ138" s="366">
        <v>0</v>
      </c>
      <c r="AR138" s="366">
        <v>60035</v>
      </c>
      <c r="AS138" s="366">
        <v>7368</v>
      </c>
      <c r="AT138" s="366">
        <v>26855</v>
      </c>
      <c r="AU138" s="366">
        <v>33606</v>
      </c>
      <c r="AV138" s="366">
        <v>98117</v>
      </c>
      <c r="AW138" s="366">
        <v>2201</v>
      </c>
      <c r="AX138" s="366">
        <v>0</v>
      </c>
      <c r="AY138" s="366">
        <v>2123065</v>
      </c>
      <c r="AZ138" s="366">
        <v>311317</v>
      </c>
      <c r="BA138" s="366">
        <v>44499</v>
      </c>
      <c r="BB138" s="366">
        <v>25312</v>
      </c>
      <c r="BC138" s="366">
        <v>226532</v>
      </c>
      <c r="BD138" s="366">
        <v>12863</v>
      </c>
      <c r="BE138" s="366">
        <v>0</v>
      </c>
      <c r="BF138" s="366">
        <v>0</v>
      </c>
      <c r="BG138" s="366">
        <v>14527</v>
      </c>
      <c r="BH138" s="366">
        <v>0</v>
      </c>
      <c r="BI138" s="366">
        <v>0</v>
      </c>
      <c r="BJ138" s="366">
        <v>14527</v>
      </c>
      <c r="BK138" s="366">
        <v>0</v>
      </c>
      <c r="BL138" s="366">
        <v>0</v>
      </c>
      <c r="BM138" s="366">
        <v>0</v>
      </c>
      <c r="BN138" s="366">
        <v>731283</v>
      </c>
      <c r="BO138" s="366">
        <v>25096</v>
      </c>
      <c r="BP138" s="366">
        <v>12301</v>
      </c>
      <c r="BQ138" s="366">
        <v>687619</v>
      </c>
      <c r="BR138" s="366">
        <v>26883</v>
      </c>
      <c r="BS138" s="366">
        <v>0</v>
      </c>
      <c r="BT138" s="366">
        <v>0</v>
      </c>
      <c r="BU138" s="366">
        <v>742519</v>
      </c>
      <c r="BV138" s="366">
        <v>6431</v>
      </c>
      <c r="BW138" s="366">
        <v>7237</v>
      </c>
      <c r="BX138" s="366">
        <v>725147</v>
      </c>
      <c r="BY138" s="366">
        <v>16288</v>
      </c>
      <c r="BZ138" s="366">
        <v>0</v>
      </c>
      <c r="CA138" s="366">
        <v>0</v>
      </c>
      <c r="CB138" s="366">
        <v>47819</v>
      </c>
      <c r="CC138" s="366">
        <v>40365</v>
      </c>
      <c r="CD138" s="366">
        <v>2942</v>
      </c>
      <c r="CE138" s="366">
        <v>15792</v>
      </c>
      <c r="CF138" s="366">
        <v>0</v>
      </c>
      <c r="CG138" s="366">
        <v>0</v>
      </c>
      <c r="CH138" s="366">
        <v>0</v>
      </c>
      <c r="CI138" s="366">
        <v>1069019</v>
      </c>
      <c r="CJ138" s="366">
        <v>178186</v>
      </c>
      <c r="CK138" s="366">
        <v>32648</v>
      </c>
      <c r="CL138" s="366">
        <v>726838</v>
      </c>
      <c r="CM138" s="366">
        <v>41035</v>
      </c>
      <c r="CN138" s="366">
        <v>0</v>
      </c>
      <c r="CO138" s="366">
        <v>433422</v>
      </c>
      <c r="CP138" s="366">
        <v>1028335</v>
      </c>
      <c r="CQ138" s="366">
        <v>130450</v>
      </c>
      <c r="CR138" s="366">
        <v>373246</v>
      </c>
      <c r="CS138" s="366">
        <v>93340</v>
      </c>
      <c r="CT138" s="366">
        <v>335094</v>
      </c>
      <c r="CU138" s="366">
        <v>248067</v>
      </c>
      <c r="CV138" s="366">
        <v>165143</v>
      </c>
      <c r="CW138" s="366">
        <v>148219</v>
      </c>
      <c r="CX138" s="366">
        <v>0</v>
      </c>
      <c r="CY138" s="366">
        <v>0</v>
      </c>
      <c r="CZ138" s="366">
        <v>0</v>
      </c>
      <c r="DA138" s="366">
        <v>32473</v>
      </c>
      <c r="DB138" s="366">
        <v>111331</v>
      </c>
      <c r="DC138" s="366">
        <v>6125</v>
      </c>
      <c r="DD138" s="366">
        <v>2223555</v>
      </c>
      <c r="DE138" s="366">
        <v>1043250</v>
      </c>
      <c r="DF138" s="366">
        <v>1068502</v>
      </c>
      <c r="DG138" s="366">
        <v>1039456</v>
      </c>
      <c r="DH138" s="366">
        <v>49117</v>
      </c>
      <c r="DI138" s="366">
        <v>27827</v>
      </c>
      <c r="DJ138" s="366">
        <v>0</v>
      </c>
      <c r="DK138" s="366">
        <v>3448666</v>
      </c>
      <c r="DL138" s="366">
        <v>2599538</v>
      </c>
      <c r="DM138" s="366">
        <v>1713374</v>
      </c>
      <c r="DN138" s="366">
        <v>468958</v>
      </c>
      <c r="DO138" s="366">
        <v>382823</v>
      </c>
      <c r="DP138" s="366">
        <v>358293</v>
      </c>
      <c r="DQ138" s="366">
        <v>1041939</v>
      </c>
      <c r="DR138" s="366">
        <v>5897</v>
      </c>
      <c r="DS138" s="366">
        <v>91909</v>
      </c>
      <c r="DT138" s="366">
        <v>255432</v>
      </c>
      <c r="DU138" s="366">
        <v>161711</v>
      </c>
      <c r="DV138" s="366">
        <v>1323415</v>
      </c>
      <c r="DW138" s="366">
        <v>437204</v>
      </c>
      <c r="DX138" s="366">
        <v>330712</v>
      </c>
      <c r="DY138" s="366">
        <v>169943</v>
      </c>
      <c r="DZ138" s="366">
        <v>773917</v>
      </c>
      <c r="EA138" s="366">
        <v>0</v>
      </c>
      <c r="EB138" s="366">
        <v>35541</v>
      </c>
      <c r="EC138" s="366">
        <v>203462</v>
      </c>
      <c r="ED138" s="366">
        <v>141681</v>
      </c>
      <c r="EE138" s="366">
        <v>2396511</v>
      </c>
      <c r="EF138" s="366">
        <v>817130</v>
      </c>
      <c r="EG138" s="366">
        <v>658764</v>
      </c>
      <c r="EH138" s="366">
        <v>415736</v>
      </c>
      <c r="EI138" s="366">
        <v>1506436</v>
      </c>
      <c r="EJ138" s="366">
        <v>5897</v>
      </c>
      <c r="EK138" s="366">
        <v>115738</v>
      </c>
      <c r="EL138" s="366">
        <v>424143</v>
      </c>
      <c r="EM138" s="366">
        <v>233764</v>
      </c>
      <c r="EN138" s="366">
        <v>392115</v>
      </c>
      <c r="EO138" s="366">
        <v>66707</v>
      </c>
      <c r="EP138" s="366">
        <v>34400</v>
      </c>
      <c r="EQ138" s="366">
        <v>108839</v>
      </c>
      <c r="ER138" s="366">
        <v>149651</v>
      </c>
      <c r="ES138" s="366">
        <v>0</v>
      </c>
      <c r="ET138" s="366">
        <v>3911</v>
      </c>
      <c r="EU138" s="366">
        <v>21443</v>
      </c>
      <c r="EV138" s="366">
        <v>16479</v>
      </c>
      <c r="EW138" s="366">
        <v>813875</v>
      </c>
      <c r="EX138" s="366">
        <v>266121</v>
      </c>
      <c r="EY138" s="366">
        <v>136126</v>
      </c>
      <c r="EZ138" s="366">
        <v>121787</v>
      </c>
      <c r="FA138" s="366">
        <v>360902</v>
      </c>
      <c r="FB138" s="366">
        <v>3457</v>
      </c>
      <c r="FC138" s="366">
        <v>59617</v>
      </c>
      <c r="FD138" s="366">
        <v>129748</v>
      </c>
      <c r="FE138" s="366">
        <v>37511</v>
      </c>
      <c r="FF138" s="366">
        <v>274295</v>
      </c>
      <c r="FG138" s="366">
        <v>121248</v>
      </c>
      <c r="FH138" s="366">
        <v>15855</v>
      </c>
      <c r="FI138" s="366">
        <v>61340</v>
      </c>
      <c r="FJ138" s="366">
        <v>36191</v>
      </c>
      <c r="FK138" s="366">
        <v>3660</v>
      </c>
      <c r="FL138" s="366">
        <v>2034</v>
      </c>
      <c r="FM138" s="366">
        <v>16306</v>
      </c>
      <c r="FN138" s="366">
        <v>5194</v>
      </c>
      <c r="FO138" s="366">
        <v>83558</v>
      </c>
      <c r="FP138" s="366">
        <v>44759</v>
      </c>
      <c r="FQ138" s="366">
        <v>0</v>
      </c>
      <c r="FR138" s="366">
        <v>0</v>
      </c>
      <c r="FS138" s="366">
        <v>33675</v>
      </c>
      <c r="FT138" s="366">
        <v>0</v>
      </c>
      <c r="FU138" s="366">
        <v>0</v>
      </c>
      <c r="FV138" s="366">
        <v>3457</v>
      </c>
      <c r="FW138" s="366">
        <v>0</v>
      </c>
      <c r="FX138" s="366">
        <v>905995</v>
      </c>
      <c r="FY138" s="366">
        <v>236552</v>
      </c>
      <c r="FZ138" s="366">
        <v>190684</v>
      </c>
      <c r="GA138" s="366">
        <v>92430</v>
      </c>
      <c r="GB138" s="366">
        <v>565141</v>
      </c>
      <c r="GC138" s="366">
        <v>0</v>
      </c>
      <c r="GD138" s="366">
        <v>19910</v>
      </c>
      <c r="GE138" s="366">
        <v>39562</v>
      </c>
      <c r="GF138" s="366">
        <v>15688</v>
      </c>
      <c r="GG138" s="366">
        <v>225258</v>
      </c>
      <c r="GH138" s="366">
        <v>0</v>
      </c>
      <c r="GI138" s="366">
        <v>2717</v>
      </c>
      <c r="GJ138" s="366">
        <v>0</v>
      </c>
      <c r="GK138" s="366">
        <v>124986</v>
      </c>
      <c r="GL138" s="366">
        <v>143599</v>
      </c>
      <c r="GM138" s="366">
        <v>0</v>
      </c>
      <c r="GN138" s="366">
        <v>0</v>
      </c>
      <c r="GO138" s="366">
        <v>0</v>
      </c>
      <c r="GP138" s="366">
        <v>60470</v>
      </c>
      <c r="GQ138" s="366">
        <v>2334</v>
      </c>
      <c r="GR138" s="366">
        <v>37343</v>
      </c>
      <c r="GS138" s="366">
        <v>21317</v>
      </c>
      <c r="GT138" s="366">
        <v>0</v>
      </c>
      <c r="GU138" s="366">
        <v>0</v>
      </c>
      <c r="GV138" s="366">
        <v>0</v>
      </c>
      <c r="GW138" s="366">
        <v>0</v>
      </c>
      <c r="GX138" s="366">
        <v>0</v>
      </c>
      <c r="GY138" s="366">
        <v>459262</v>
      </c>
      <c r="GZ138" s="366">
        <v>156628</v>
      </c>
      <c r="HA138" s="366">
        <v>116505</v>
      </c>
      <c r="HB138" s="366">
        <v>22329</v>
      </c>
      <c r="HC138" s="366">
        <v>155549</v>
      </c>
      <c r="HD138" s="366">
        <v>26575</v>
      </c>
      <c r="HE138" s="366">
        <v>28091</v>
      </c>
      <c r="HF138" s="366">
        <v>90080</v>
      </c>
      <c r="HG138" s="366">
        <v>19053</v>
      </c>
      <c r="HH138" s="366">
        <v>2013680</v>
      </c>
    </row>
    <row r="139" spans="1:216" ht="15" x14ac:dyDescent="0.25">
      <c r="A139" s="354" t="s">
        <v>453</v>
      </c>
      <c r="B139" s="366">
        <v>9767943</v>
      </c>
      <c r="C139" s="366">
        <v>3704458</v>
      </c>
      <c r="D139" s="366">
        <v>2704204</v>
      </c>
      <c r="E139" s="366">
        <v>1861052</v>
      </c>
      <c r="F139" s="366">
        <v>1191687</v>
      </c>
      <c r="G139" s="366">
        <v>1020634</v>
      </c>
      <c r="H139" s="366">
        <v>986815</v>
      </c>
      <c r="I139" s="366">
        <v>513616</v>
      </c>
      <c r="J139" s="366">
        <v>680335</v>
      </c>
      <c r="K139" s="366">
        <v>418970</v>
      </c>
      <c r="L139" s="366">
        <v>253909</v>
      </c>
      <c r="M139" s="366">
        <v>199334</v>
      </c>
      <c r="N139" s="366">
        <v>183629</v>
      </c>
      <c r="O139" s="366">
        <v>93318</v>
      </c>
      <c r="P139" s="366">
        <v>88973</v>
      </c>
      <c r="Q139" s="366">
        <v>409919</v>
      </c>
      <c r="R139" s="366">
        <v>136487</v>
      </c>
      <c r="S139" s="366">
        <v>239182</v>
      </c>
      <c r="T139" s="366">
        <v>1262537</v>
      </c>
      <c r="U139" s="366">
        <v>875339</v>
      </c>
      <c r="V139" s="366">
        <v>494065</v>
      </c>
      <c r="W139" s="366">
        <v>683441</v>
      </c>
      <c r="X139" s="366">
        <v>554682</v>
      </c>
      <c r="Y139" s="366">
        <v>143108</v>
      </c>
      <c r="Z139" s="366">
        <v>6589497</v>
      </c>
      <c r="AA139" s="366">
        <v>6022284</v>
      </c>
      <c r="AB139" s="366">
        <v>585413</v>
      </c>
      <c r="AC139" s="366">
        <v>3105207</v>
      </c>
      <c r="AD139" s="366">
        <v>1599493</v>
      </c>
      <c r="AE139" s="366">
        <v>162714</v>
      </c>
      <c r="AF139" s="366">
        <v>1178982</v>
      </c>
      <c r="AG139" s="366">
        <v>1351299</v>
      </c>
      <c r="AH139" s="366">
        <v>2337870</v>
      </c>
      <c r="AI139" s="366">
        <v>1104002</v>
      </c>
      <c r="AJ139" s="366">
        <v>2176809</v>
      </c>
      <c r="AK139" s="366">
        <v>437728</v>
      </c>
      <c r="AL139" s="366">
        <v>68324</v>
      </c>
      <c r="AM139" s="366">
        <v>1773955</v>
      </c>
      <c r="AN139" s="366">
        <v>35393</v>
      </c>
      <c r="AO139" s="366">
        <v>753042</v>
      </c>
      <c r="AP139" s="366">
        <v>650570</v>
      </c>
      <c r="AQ139" s="366">
        <v>4250</v>
      </c>
      <c r="AR139" s="366">
        <v>309274</v>
      </c>
      <c r="AS139" s="366">
        <v>96008</v>
      </c>
      <c r="AT139" s="366">
        <v>267273</v>
      </c>
      <c r="AU139" s="366">
        <v>96440</v>
      </c>
      <c r="AV139" s="366">
        <v>270449</v>
      </c>
      <c r="AW139" s="366">
        <v>30682</v>
      </c>
      <c r="AX139" s="366">
        <v>6675</v>
      </c>
      <c r="AY139" s="366">
        <v>3728399</v>
      </c>
      <c r="AZ139" s="366">
        <v>630546</v>
      </c>
      <c r="BA139" s="366">
        <v>53551</v>
      </c>
      <c r="BB139" s="366">
        <v>30325</v>
      </c>
      <c r="BC139" s="366">
        <v>552028</v>
      </c>
      <c r="BD139" s="366">
        <v>49559</v>
      </c>
      <c r="BE139" s="366">
        <v>0</v>
      </c>
      <c r="BF139" s="366">
        <v>0</v>
      </c>
      <c r="BG139" s="366">
        <v>94081</v>
      </c>
      <c r="BH139" s="366">
        <v>40076</v>
      </c>
      <c r="BI139" s="366">
        <v>18279</v>
      </c>
      <c r="BJ139" s="366">
        <v>70159</v>
      </c>
      <c r="BK139" s="366">
        <v>0</v>
      </c>
      <c r="BL139" s="366">
        <v>0</v>
      </c>
      <c r="BM139" s="366">
        <v>0</v>
      </c>
      <c r="BN139" s="366">
        <v>1537402</v>
      </c>
      <c r="BO139" s="366">
        <v>26896</v>
      </c>
      <c r="BP139" s="366">
        <v>13448</v>
      </c>
      <c r="BQ139" s="366">
        <v>1503548</v>
      </c>
      <c r="BR139" s="366">
        <v>0</v>
      </c>
      <c r="BS139" s="366">
        <v>0</v>
      </c>
      <c r="BT139" s="366">
        <v>0</v>
      </c>
      <c r="BU139" s="366">
        <v>852209</v>
      </c>
      <c r="BV139" s="366">
        <v>20190</v>
      </c>
      <c r="BW139" s="366">
        <v>0</v>
      </c>
      <c r="BX139" s="366">
        <v>845058</v>
      </c>
      <c r="BY139" s="366">
        <v>24677</v>
      </c>
      <c r="BZ139" s="366">
        <v>0</v>
      </c>
      <c r="CA139" s="366">
        <v>0</v>
      </c>
      <c r="CB139" s="366">
        <v>150767</v>
      </c>
      <c r="CC139" s="366">
        <v>70086</v>
      </c>
      <c r="CD139" s="366">
        <v>36189</v>
      </c>
      <c r="CE139" s="366">
        <v>65411</v>
      </c>
      <c r="CF139" s="366">
        <v>0</v>
      </c>
      <c r="CG139" s="366">
        <v>0</v>
      </c>
      <c r="CH139" s="366">
        <v>0</v>
      </c>
      <c r="CI139" s="366">
        <v>1866390</v>
      </c>
      <c r="CJ139" s="366">
        <v>626095</v>
      </c>
      <c r="CK139" s="366">
        <v>86528</v>
      </c>
      <c r="CL139" s="366">
        <v>1235487</v>
      </c>
      <c r="CM139" s="366">
        <v>0</v>
      </c>
      <c r="CN139" s="366">
        <v>0</v>
      </c>
      <c r="CO139" s="366">
        <v>419092</v>
      </c>
      <c r="CP139" s="366">
        <v>1965822</v>
      </c>
      <c r="CQ139" s="366">
        <v>302951</v>
      </c>
      <c r="CR139" s="366">
        <v>682860</v>
      </c>
      <c r="CS139" s="366">
        <v>165769</v>
      </c>
      <c r="CT139" s="366">
        <v>646218</v>
      </c>
      <c r="CU139" s="366">
        <v>348513</v>
      </c>
      <c r="CV139" s="366">
        <v>331361</v>
      </c>
      <c r="CW139" s="366">
        <v>263284</v>
      </c>
      <c r="CX139" s="366">
        <v>0</v>
      </c>
      <c r="CY139" s="366">
        <v>0</v>
      </c>
      <c r="CZ139" s="366">
        <v>0</v>
      </c>
      <c r="DA139" s="366">
        <v>119950</v>
      </c>
      <c r="DB139" s="366">
        <v>134447</v>
      </c>
      <c r="DC139" s="366">
        <v>48066</v>
      </c>
      <c r="DD139" s="366">
        <v>4515531</v>
      </c>
      <c r="DE139" s="366">
        <v>1940432</v>
      </c>
      <c r="DF139" s="366">
        <v>2095359</v>
      </c>
      <c r="DG139" s="366">
        <v>2465360</v>
      </c>
      <c r="DH139" s="366">
        <v>193100</v>
      </c>
      <c r="DI139" s="366">
        <v>52435</v>
      </c>
      <c r="DJ139" s="366">
        <v>41404</v>
      </c>
      <c r="DK139" s="366">
        <v>6135441</v>
      </c>
      <c r="DL139" s="366">
        <v>4672156</v>
      </c>
      <c r="DM139" s="366">
        <v>2763970</v>
      </c>
      <c r="DN139" s="366">
        <v>837705</v>
      </c>
      <c r="DO139" s="366">
        <v>684562</v>
      </c>
      <c r="DP139" s="366">
        <v>522136</v>
      </c>
      <c r="DQ139" s="366">
        <v>1454017</v>
      </c>
      <c r="DR139" s="366">
        <v>0</v>
      </c>
      <c r="DS139" s="366">
        <v>175974</v>
      </c>
      <c r="DT139" s="366">
        <v>502978</v>
      </c>
      <c r="DU139" s="366">
        <v>240777</v>
      </c>
      <c r="DV139" s="366">
        <v>2829244</v>
      </c>
      <c r="DW139" s="366">
        <v>986622</v>
      </c>
      <c r="DX139" s="366">
        <v>817307</v>
      </c>
      <c r="DY139" s="366">
        <v>396489</v>
      </c>
      <c r="DZ139" s="366">
        <v>1680390</v>
      </c>
      <c r="EA139" s="366">
        <v>0</v>
      </c>
      <c r="EB139" s="366">
        <v>161263</v>
      </c>
      <c r="EC139" s="366">
        <v>534458</v>
      </c>
      <c r="ED139" s="366">
        <v>314596</v>
      </c>
      <c r="EE139" s="366">
        <v>4429340</v>
      </c>
      <c r="EF139" s="366">
        <v>1644723</v>
      </c>
      <c r="EG139" s="366">
        <v>1338007</v>
      </c>
      <c r="EH139" s="366">
        <v>771146</v>
      </c>
      <c r="EI139" s="366">
        <v>2584580</v>
      </c>
      <c r="EJ139" s="366">
        <v>0</v>
      </c>
      <c r="EK139" s="366">
        <v>274719</v>
      </c>
      <c r="EL139" s="366">
        <v>934086</v>
      </c>
      <c r="EM139" s="366">
        <v>506558</v>
      </c>
      <c r="EN139" s="366">
        <v>659161</v>
      </c>
      <c r="EO139" s="366">
        <v>110034</v>
      </c>
      <c r="EP139" s="366">
        <v>90076</v>
      </c>
      <c r="EQ139" s="366">
        <v>127728</v>
      </c>
      <c r="ER139" s="366">
        <v>304266</v>
      </c>
      <c r="ES139" s="366">
        <v>0</v>
      </c>
      <c r="ET139" s="366">
        <v>29300</v>
      </c>
      <c r="EU139" s="366">
        <v>41540</v>
      </c>
      <c r="EV139" s="366">
        <v>32458</v>
      </c>
      <c r="EW139" s="366">
        <v>1557211</v>
      </c>
      <c r="EX139" s="366">
        <v>380261</v>
      </c>
      <c r="EY139" s="366">
        <v>272314</v>
      </c>
      <c r="EZ139" s="366">
        <v>217929</v>
      </c>
      <c r="FA139" s="366">
        <v>784874</v>
      </c>
      <c r="FB139" s="366">
        <v>16570</v>
      </c>
      <c r="FC139" s="366">
        <v>74066</v>
      </c>
      <c r="FD139" s="366">
        <v>226956</v>
      </c>
      <c r="FE139" s="366">
        <v>93439</v>
      </c>
      <c r="FF139" s="366">
        <v>421930</v>
      </c>
      <c r="FG139" s="366">
        <v>129573</v>
      </c>
      <c r="FH139" s="366">
        <v>90894</v>
      </c>
      <c r="FI139" s="366">
        <v>79541</v>
      </c>
      <c r="FJ139" s="366">
        <v>59756</v>
      </c>
      <c r="FK139" s="366">
        <v>7194</v>
      </c>
      <c r="FL139" s="366">
        <v>4153</v>
      </c>
      <c r="FM139" s="366">
        <v>10172</v>
      </c>
      <c r="FN139" s="366">
        <v>4401</v>
      </c>
      <c r="FO139" s="366">
        <v>324464</v>
      </c>
      <c r="FP139" s="366">
        <v>296746</v>
      </c>
      <c r="FQ139" s="366">
        <v>7102</v>
      </c>
      <c r="FR139" s="366">
        <v>3499</v>
      </c>
      <c r="FS139" s="366">
        <v>55369</v>
      </c>
      <c r="FT139" s="366">
        <v>0</v>
      </c>
      <c r="FU139" s="366">
        <v>0</v>
      </c>
      <c r="FV139" s="366">
        <v>0</v>
      </c>
      <c r="FW139" s="366">
        <v>0</v>
      </c>
      <c r="FX139" s="366">
        <v>1686522</v>
      </c>
      <c r="FY139" s="366">
        <v>465052</v>
      </c>
      <c r="FZ139" s="366">
        <v>383954</v>
      </c>
      <c r="GA139" s="366">
        <v>235288</v>
      </c>
      <c r="GB139" s="366">
        <v>881676</v>
      </c>
      <c r="GC139" s="366">
        <v>0</v>
      </c>
      <c r="GD139" s="366">
        <v>46815</v>
      </c>
      <c r="GE139" s="366">
        <v>85406</v>
      </c>
      <c r="GF139" s="366">
        <v>20330</v>
      </c>
      <c r="GG139" s="366">
        <v>287990</v>
      </c>
      <c r="GH139" s="366">
        <v>24476</v>
      </c>
      <c r="GI139" s="366">
        <v>0</v>
      </c>
      <c r="GJ139" s="366">
        <v>7583</v>
      </c>
      <c r="GK139" s="366">
        <v>208664</v>
      </c>
      <c r="GL139" s="366">
        <v>164931</v>
      </c>
      <c r="GM139" s="366">
        <v>0</v>
      </c>
      <c r="GN139" s="366">
        <v>0</v>
      </c>
      <c r="GO139" s="366">
        <v>0</v>
      </c>
      <c r="GP139" s="366">
        <v>145270</v>
      </c>
      <c r="GQ139" s="366">
        <v>17973</v>
      </c>
      <c r="GR139" s="366">
        <v>95086</v>
      </c>
      <c r="GS139" s="366">
        <v>43772</v>
      </c>
      <c r="GT139" s="366">
        <v>0</v>
      </c>
      <c r="GU139" s="366">
        <v>0</v>
      </c>
      <c r="GV139" s="366">
        <v>0</v>
      </c>
      <c r="GW139" s="366">
        <v>0</v>
      </c>
      <c r="GX139" s="366">
        <v>0</v>
      </c>
      <c r="GY139" s="366">
        <v>576436</v>
      </c>
      <c r="GZ139" s="366">
        <v>226631</v>
      </c>
      <c r="HA139" s="366">
        <v>120325</v>
      </c>
      <c r="HB139" s="366">
        <v>33479</v>
      </c>
      <c r="HC139" s="366">
        <v>268811</v>
      </c>
      <c r="HD139" s="366">
        <v>0</v>
      </c>
      <c r="HE139" s="366">
        <v>10593</v>
      </c>
      <c r="HF139" s="366">
        <v>57311</v>
      </c>
      <c r="HG139" s="366">
        <v>19986</v>
      </c>
      <c r="HH139" s="366">
        <v>3780994</v>
      </c>
    </row>
    <row r="140" spans="1:216" ht="15" x14ac:dyDescent="0.25">
      <c r="A140" s="354" t="s">
        <v>454</v>
      </c>
      <c r="B140" s="366">
        <v>11857350</v>
      </c>
      <c r="C140" s="366">
        <v>6215685</v>
      </c>
      <c r="D140" s="366">
        <v>4888523</v>
      </c>
      <c r="E140" s="366">
        <v>3907655</v>
      </c>
      <c r="F140" s="366">
        <v>2728050</v>
      </c>
      <c r="G140" s="366">
        <v>2214200</v>
      </c>
      <c r="H140" s="366">
        <v>2308423</v>
      </c>
      <c r="I140" s="366">
        <v>1150988</v>
      </c>
      <c r="J140" s="366">
        <v>1589301</v>
      </c>
      <c r="K140" s="366">
        <v>486317</v>
      </c>
      <c r="L140" s="366">
        <v>347335</v>
      </c>
      <c r="M140" s="366">
        <v>154308</v>
      </c>
      <c r="N140" s="366">
        <v>75979</v>
      </c>
      <c r="O140" s="366">
        <v>43515</v>
      </c>
      <c r="P140" s="366">
        <v>37670</v>
      </c>
      <c r="Q140" s="366">
        <v>515827</v>
      </c>
      <c r="R140" s="366">
        <v>256953</v>
      </c>
      <c r="S140" s="366">
        <v>208829</v>
      </c>
      <c r="T140" s="366">
        <v>2272374</v>
      </c>
      <c r="U140" s="366">
        <v>1755060</v>
      </c>
      <c r="V140" s="366">
        <v>1004407</v>
      </c>
      <c r="W140" s="366">
        <v>702427</v>
      </c>
      <c r="X140" s="366">
        <v>552362</v>
      </c>
      <c r="Y140" s="366">
        <v>157860</v>
      </c>
      <c r="Z140" s="366">
        <v>8550890</v>
      </c>
      <c r="AA140" s="366">
        <v>7679102</v>
      </c>
      <c r="AB140" s="366">
        <v>788752</v>
      </c>
      <c r="AC140" s="366">
        <v>3947639</v>
      </c>
      <c r="AD140" s="366">
        <v>1961171</v>
      </c>
      <c r="AE140" s="366">
        <v>93739</v>
      </c>
      <c r="AF140" s="366">
        <v>2004706</v>
      </c>
      <c r="AG140" s="366">
        <v>1345258</v>
      </c>
      <c r="AH140" s="366">
        <v>2898427</v>
      </c>
      <c r="AI140" s="366">
        <v>1215044</v>
      </c>
      <c r="AJ140" s="366">
        <v>2700863</v>
      </c>
      <c r="AK140" s="366">
        <v>662799</v>
      </c>
      <c r="AL140" s="366">
        <v>47594</v>
      </c>
      <c r="AM140" s="366">
        <v>2948645</v>
      </c>
      <c r="AN140" s="366">
        <v>26174</v>
      </c>
      <c r="AO140" s="366">
        <v>1182933</v>
      </c>
      <c r="AP140" s="366">
        <v>1016146</v>
      </c>
      <c r="AQ140" s="366">
        <v>24135</v>
      </c>
      <c r="AR140" s="366">
        <v>598716</v>
      </c>
      <c r="AS140" s="366">
        <v>210877</v>
      </c>
      <c r="AT140" s="366">
        <v>564965</v>
      </c>
      <c r="AU140" s="366">
        <v>270240</v>
      </c>
      <c r="AV140" s="366">
        <v>604689</v>
      </c>
      <c r="AW140" s="366">
        <v>91621</v>
      </c>
      <c r="AX140" s="366">
        <v>8669</v>
      </c>
      <c r="AY140" s="366">
        <v>4186374</v>
      </c>
      <c r="AZ140" s="366">
        <v>756023</v>
      </c>
      <c r="BA140" s="366">
        <v>185102</v>
      </c>
      <c r="BB140" s="366">
        <v>98347</v>
      </c>
      <c r="BC140" s="366">
        <v>529859</v>
      </c>
      <c r="BD140" s="366">
        <v>0</v>
      </c>
      <c r="BE140" s="366">
        <v>0</v>
      </c>
      <c r="BF140" s="366">
        <v>0</v>
      </c>
      <c r="BG140" s="366">
        <v>206179</v>
      </c>
      <c r="BH140" s="366">
        <v>149408</v>
      </c>
      <c r="BI140" s="366">
        <v>0</v>
      </c>
      <c r="BJ140" s="366">
        <v>63733</v>
      </c>
      <c r="BK140" s="366">
        <v>0</v>
      </c>
      <c r="BL140" s="366">
        <v>0</v>
      </c>
      <c r="BM140" s="366">
        <v>0</v>
      </c>
      <c r="BN140" s="366">
        <v>1503608</v>
      </c>
      <c r="BO140" s="366">
        <v>46455</v>
      </c>
      <c r="BP140" s="366">
        <v>79690</v>
      </c>
      <c r="BQ140" s="366">
        <v>1402532</v>
      </c>
      <c r="BR140" s="366">
        <v>27884</v>
      </c>
      <c r="BS140" s="366">
        <v>0</v>
      </c>
      <c r="BT140" s="366">
        <v>0</v>
      </c>
      <c r="BU140" s="366">
        <v>478348</v>
      </c>
      <c r="BV140" s="366">
        <v>51344</v>
      </c>
      <c r="BW140" s="366">
        <v>0</v>
      </c>
      <c r="BX140" s="366">
        <v>467681</v>
      </c>
      <c r="BY140" s="366">
        <v>0</v>
      </c>
      <c r="BZ140" s="366">
        <v>0</v>
      </c>
      <c r="CA140" s="366">
        <v>0</v>
      </c>
      <c r="CB140" s="366">
        <v>169118</v>
      </c>
      <c r="CC140" s="366">
        <v>58698</v>
      </c>
      <c r="CD140" s="366">
        <v>0</v>
      </c>
      <c r="CE140" s="366">
        <v>124988</v>
      </c>
      <c r="CF140" s="366">
        <v>0</v>
      </c>
      <c r="CG140" s="366">
        <v>0</v>
      </c>
      <c r="CH140" s="366">
        <v>0</v>
      </c>
      <c r="CI140" s="366">
        <v>2923136</v>
      </c>
      <c r="CJ140" s="366">
        <v>1429985</v>
      </c>
      <c r="CK140" s="366">
        <v>279350</v>
      </c>
      <c r="CL140" s="366">
        <v>1722787</v>
      </c>
      <c r="CM140" s="366">
        <v>0</v>
      </c>
      <c r="CN140" s="366">
        <v>0</v>
      </c>
      <c r="CO140" s="366">
        <v>501145</v>
      </c>
      <c r="CP140" s="366">
        <v>2281770</v>
      </c>
      <c r="CQ140" s="366">
        <v>388280</v>
      </c>
      <c r="CR140" s="366">
        <v>778005</v>
      </c>
      <c r="CS140" s="366">
        <v>278398</v>
      </c>
      <c r="CT140" s="366">
        <v>561326</v>
      </c>
      <c r="CU140" s="366">
        <v>274632</v>
      </c>
      <c r="CV140" s="366">
        <v>497514</v>
      </c>
      <c r="CW140" s="366">
        <v>206985</v>
      </c>
      <c r="CX140" s="366">
        <v>0</v>
      </c>
      <c r="CY140" s="366">
        <v>0</v>
      </c>
      <c r="CZ140" s="366">
        <v>0</v>
      </c>
      <c r="DA140" s="366">
        <v>62259</v>
      </c>
      <c r="DB140" s="366">
        <v>123965</v>
      </c>
      <c r="DC140" s="366">
        <v>31312</v>
      </c>
      <c r="DD140" s="366">
        <v>5217842</v>
      </c>
      <c r="DE140" s="366">
        <v>2204806</v>
      </c>
      <c r="DF140" s="366">
        <v>2828947</v>
      </c>
      <c r="DG140" s="366">
        <v>3044418</v>
      </c>
      <c r="DH140" s="366">
        <v>135219</v>
      </c>
      <c r="DI140" s="366">
        <v>59277</v>
      </c>
      <c r="DJ140" s="366">
        <v>7323</v>
      </c>
      <c r="DK140" s="366">
        <v>6151499</v>
      </c>
      <c r="DL140" s="366">
        <v>4153747</v>
      </c>
      <c r="DM140" s="366">
        <v>2449101</v>
      </c>
      <c r="DN140" s="366">
        <v>808254</v>
      </c>
      <c r="DO140" s="366">
        <v>468423</v>
      </c>
      <c r="DP140" s="366">
        <v>447892</v>
      </c>
      <c r="DQ140" s="366">
        <v>1327888</v>
      </c>
      <c r="DR140" s="366">
        <v>0</v>
      </c>
      <c r="DS140" s="366">
        <v>66255</v>
      </c>
      <c r="DT140" s="366">
        <v>421066</v>
      </c>
      <c r="DU140" s="366">
        <v>82326</v>
      </c>
      <c r="DV140" s="366">
        <v>2055003</v>
      </c>
      <c r="DW140" s="366">
        <v>609095</v>
      </c>
      <c r="DX140" s="366">
        <v>555631</v>
      </c>
      <c r="DY140" s="366">
        <v>387032</v>
      </c>
      <c r="DZ140" s="366">
        <v>1334499</v>
      </c>
      <c r="EA140" s="366">
        <v>0</v>
      </c>
      <c r="EB140" s="366">
        <v>21073</v>
      </c>
      <c r="EC140" s="366">
        <v>298511</v>
      </c>
      <c r="ED140" s="366">
        <v>143171</v>
      </c>
      <c r="EE140" s="366">
        <v>3734337</v>
      </c>
      <c r="EF140" s="366">
        <v>1289240</v>
      </c>
      <c r="EG140" s="366">
        <v>907741</v>
      </c>
      <c r="EH140" s="366">
        <v>795387</v>
      </c>
      <c r="EI140" s="366">
        <v>2242480</v>
      </c>
      <c r="EJ140" s="366">
        <v>0</v>
      </c>
      <c r="EK140" s="366">
        <v>68823</v>
      </c>
      <c r="EL140" s="366">
        <v>692231</v>
      </c>
      <c r="EM140" s="366">
        <v>163822</v>
      </c>
      <c r="EN140" s="366">
        <v>477674</v>
      </c>
      <c r="EO140" s="366">
        <v>104717</v>
      </c>
      <c r="EP140" s="366">
        <v>126398</v>
      </c>
      <c r="EQ140" s="366">
        <v>29495</v>
      </c>
      <c r="ER140" s="366">
        <v>326939</v>
      </c>
      <c r="ES140" s="366">
        <v>0</v>
      </c>
      <c r="ET140" s="366">
        <v>0</v>
      </c>
      <c r="EU140" s="366">
        <v>14953</v>
      </c>
      <c r="EV140" s="366">
        <v>47733</v>
      </c>
      <c r="EW140" s="366">
        <v>1313497</v>
      </c>
      <c r="EX140" s="366">
        <v>360873</v>
      </c>
      <c r="EY140" s="366">
        <v>251622</v>
      </c>
      <c r="EZ140" s="366">
        <v>293226</v>
      </c>
      <c r="FA140" s="366">
        <v>515519</v>
      </c>
      <c r="FB140" s="366">
        <v>0</v>
      </c>
      <c r="FC140" s="366">
        <v>0</v>
      </c>
      <c r="FD140" s="366">
        <v>128595</v>
      </c>
      <c r="FE140" s="366">
        <v>68661</v>
      </c>
      <c r="FF140" s="366">
        <v>634481</v>
      </c>
      <c r="FG140" s="366">
        <v>188949</v>
      </c>
      <c r="FH140" s="366">
        <v>40796</v>
      </c>
      <c r="FI140" s="366">
        <v>161225</v>
      </c>
      <c r="FJ140" s="366">
        <v>123798</v>
      </c>
      <c r="FK140" s="366">
        <v>60307</v>
      </c>
      <c r="FL140" s="366">
        <v>0</v>
      </c>
      <c r="FM140" s="366">
        <v>59013</v>
      </c>
      <c r="FN140" s="366">
        <v>0</v>
      </c>
      <c r="FO140" s="366">
        <v>945210</v>
      </c>
      <c r="FP140" s="366">
        <v>672301</v>
      </c>
      <c r="FQ140" s="366">
        <v>83349</v>
      </c>
      <c r="FR140" s="366">
        <v>0</v>
      </c>
      <c r="FS140" s="366">
        <v>197406</v>
      </c>
      <c r="FT140" s="366">
        <v>0</v>
      </c>
      <c r="FU140" s="366">
        <v>18075</v>
      </c>
      <c r="FV140" s="366">
        <v>35043</v>
      </c>
      <c r="FW140" s="366">
        <v>0</v>
      </c>
      <c r="FX140" s="366">
        <v>1089692</v>
      </c>
      <c r="FY140" s="366">
        <v>286175</v>
      </c>
      <c r="FZ140" s="366">
        <v>146921</v>
      </c>
      <c r="GA140" s="366">
        <v>163018</v>
      </c>
      <c r="GB140" s="366">
        <v>564624</v>
      </c>
      <c r="GC140" s="366">
        <v>0</v>
      </c>
      <c r="GD140" s="366">
        <v>0</v>
      </c>
      <c r="GE140" s="366">
        <v>57712</v>
      </c>
      <c r="GF140" s="366">
        <v>19511</v>
      </c>
      <c r="GG140" s="366">
        <v>116495</v>
      </c>
      <c r="GH140" s="366">
        <v>27733</v>
      </c>
      <c r="GI140" s="366">
        <v>0</v>
      </c>
      <c r="GJ140" s="366">
        <v>18322</v>
      </c>
      <c r="GK140" s="366">
        <v>56130</v>
      </c>
      <c r="GL140" s="366">
        <v>20385</v>
      </c>
      <c r="GM140" s="366">
        <v>0</v>
      </c>
      <c r="GN140" s="366">
        <v>0</v>
      </c>
      <c r="GO140" s="366">
        <v>0</v>
      </c>
      <c r="GP140" s="366">
        <v>346923</v>
      </c>
      <c r="GQ140" s="366">
        <v>26484</v>
      </c>
      <c r="GR140" s="366">
        <v>213437</v>
      </c>
      <c r="GS140" s="366">
        <v>113778</v>
      </c>
      <c r="GT140" s="366">
        <v>0</v>
      </c>
      <c r="GU140" s="366">
        <v>0</v>
      </c>
      <c r="GV140" s="366">
        <v>0</v>
      </c>
      <c r="GW140" s="366">
        <v>0</v>
      </c>
      <c r="GX140" s="366">
        <v>0</v>
      </c>
      <c r="GY140" s="366">
        <v>458940</v>
      </c>
      <c r="GZ140" s="366">
        <v>117399</v>
      </c>
      <c r="HA140" s="366">
        <v>89056</v>
      </c>
      <c r="HB140" s="366">
        <v>55532</v>
      </c>
      <c r="HC140" s="366">
        <v>204605</v>
      </c>
      <c r="HD140" s="366">
        <v>23107</v>
      </c>
      <c r="HE140" s="366">
        <v>0</v>
      </c>
      <c r="HF140" s="366">
        <v>80234</v>
      </c>
      <c r="HG140" s="366">
        <v>25935</v>
      </c>
      <c r="HH140" s="366">
        <v>3364028</v>
      </c>
    </row>
    <row r="141" spans="1:216" ht="15" x14ac:dyDescent="0.25">
      <c r="A141" s="354" t="s">
        <v>455</v>
      </c>
      <c r="B141" s="366">
        <v>14982550</v>
      </c>
      <c r="C141" s="366">
        <v>5469269</v>
      </c>
      <c r="D141" s="366">
        <v>4234180</v>
      </c>
      <c r="E141" s="366">
        <v>3347332</v>
      </c>
      <c r="F141" s="366">
        <v>2171061</v>
      </c>
      <c r="G141" s="366">
        <v>1828403</v>
      </c>
      <c r="H141" s="366">
        <v>1650031</v>
      </c>
      <c r="I141" s="366">
        <v>856167</v>
      </c>
      <c r="J141" s="366">
        <v>1116977</v>
      </c>
      <c r="K141" s="366">
        <v>322750</v>
      </c>
      <c r="L141" s="366">
        <v>241986</v>
      </c>
      <c r="M141" s="366">
        <v>79601</v>
      </c>
      <c r="N141" s="366">
        <v>153501</v>
      </c>
      <c r="O141" s="366">
        <v>101582</v>
      </c>
      <c r="P141" s="366">
        <v>61895</v>
      </c>
      <c r="Q141" s="366">
        <v>417494</v>
      </c>
      <c r="R141" s="366">
        <v>146754</v>
      </c>
      <c r="S141" s="366">
        <v>168634</v>
      </c>
      <c r="T141" s="366">
        <v>1592548</v>
      </c>
      <c r="U141" s="366">
        <v>1309559</v>
      </c>
      <c r="V141" s="366">
        <v>540387</v>
      </c>
      <c r="W141" s="366">
        <v>713480</v>
      </c>
      <c r="X141" s="366">
        <v>568648</v>
      </c>
      <c r="Y141" s="366">
        <v>179755</v>
      </c>
      <c r="Z141" s="366">
        <v>11026960</v>
      </c>
      <c r="AA141" s="366">
        <v>10243340</v>
      </c>
      <c r="AB141" s="366">
        <v>1063556</v>
      </c>
      <c r="AC141" s="366">
        <v>5713629</v>
      </c>
      <c r="AD141" s="366">
        <v>2790929</v>
      </c>
      <c r="AE141" s="366">
        <v>271436</v>
      </c>
      <c r="AF141" s="366">
        <v>2078760</v>
      </c>
      <c r="AG141" s="366">
        <v>2394235</v>
      </c>
      <c r="AH141" s="366">
        <v>3702109</v>
      </c>
      <c r="AI141" s="366">
        <v>1551034</v>
      </c>
      <c r="AJ141" s="366">
        <v>3704597</v>
      </c>
      <c r="AK141" s="366">
        <v>893578</v>
      </c>
      <c r="AL141" s="366">
        <v>118919</v>
      </c>
      <c r="AM141" s="366">
        <v>2661403</v>
      </c>
      <c r="AN141" s="366">
        <v>58433</v>
      </c>
      <c r="AO141" s="366">
        <v>1259781</v>
      </c>
      <c r="AP141" s="366">
        <v>832914</v>
      </c>
      <c r="AQ141" s="366">
        <v>28616</v>
      </c>
      <c r="AR141" s="366">
        <v>556323</v>
      </c>
      <c r="AS141" s="366">
        <v>134135</v>
      </c>
      <c r="AT141" s="366">
        <v>336828</v>
      </c>
      <c r="AU141" s="366">
        <v>220200</v>
      </c>
      <c r="AV141" s="366">
        <v>446175</v>
      </c>
      <c r="AW141" s="366">
        <v>97749</v>
      </c>
      <c r="AX141" s="366">
        <v>8996</v>
      </c>
      <c r="AY141" s="366">
        <v>5816141</v>
      </c>
      <c r="AZ141" s="366">
        <v>1215050</v>
      </c>
      <c r="BA141" s="366">
        <v>211968</v>
      </c>
      <c r="BB141" s="366">
        <v>92282</v>
      </c>
      <c r="BC141" s="366">
        <v>985398</v>
      </c>
      <c r="BD141" s="366">
        <v>33249</v>
      </c>
      <c r="BE141" s="366">
        <v>0</v>
      </c>
      <c r="BF141" s="366">
        <v>0</v>
      </c>
      <c r="BG141" s="366">
        <v>279014</v>
      </c>
      <c r="BH141" s="366">
        <v>188098</v>
      </c>
      <c r="BI141" s="366">
        <v>18603</v>
      </c>
      <c r="BJ141" s="366">
        <v>112088</v>
      </c>
      <c r="BK141" s="366">
        <v>0</v>
      </c>
      <c r="BL141" s="366">
        <v>0</v>
      </c>
      <c r="BM141" s="366">
        <v>0</v>
      </c>
      <c r="BN141" s="366">
        <v>2283376</v>
      </c>
      <c r="BO141" s="366">
        <v>102679</v>
      </c>
      <c r="BP141" s="366">
        <v>18444</v>
      </c>
      <c r="BQ141" s="366">
        <v>2187835</v>
      </c>
      <c r="BR141" s="366">
        <v>41564</v>
      </c>
      <c r="BS141" s="366">
        <v>0</v>
      </c>
      <c r="BT141" s="366">
        <v>0</v>
      </c>
      <c r="BU141" s="366">
        <v>1555326</v>
      </c>
      <c r="BV141" s="366">
        <v>73325</v>
      </c>
      <c r="BW141" s="366">
        <v>20316</v>
      </c>
      <c r="BX141" s="366">
        <v>1515182</v>
      </c>
      <c r="BY141" s="366">
        <v>25717</v>
      </c>
      <c r="BZ141" s="366">
        <v>0</v>
      </c>
      <c r="CA141" s="366">
        <v>0</v>
      </c>
      <c r="CB141" s="366">
        <v>312285</v>
      </c>
      <c r="CC141" s="366">
        <v>198932</v>
      </c>
      <c r="CD141" s="366">
        <v>12474</v>
      </c>
      <c r="CE141" s="366">
        <v>142488</v>
      </c>
      <c r="CF141" s="366">
        <v>0</v>
      </c>
      <c r="CG141" s="366">
        <v>0</v>
      </c>
      <c r="CH141" s="366">
        <v>0</v>
      </c>
      <c r="CI141" s="366">
        <v>2746052</v>
      </c>
      <c r="CJ141" s="366">
        <v>1051735</v>
      </c>
      <c r="CK141" s="366">
        <v>190524</v>
      </c>
      <c r="CL141" s="366">
        <v>1667074</v>
      </c>
      <c r="CM141" s="366">
        <v>8521</v>
      </c>
      <c r="CN141" s="366">
        <v>0</v>
      </c>
      <c r="CO141" s="366">
        <v>442103</v>
      </c>
      <c r="CP141" s="366">
        <v>2452344</v>
      </c>
      <c r="CQ141" s="366">
        <v>352950</v>
      </c>
      <c r="CR141" s="366">
        <v>1080093</v>
      </c>
      <c r="CS141" s="366">
        <v>216645</v>
      </c>
      <c r="CT141" s="366">
        <v>683957</v>
      </c>
      <c r="CU141" s="366">
        <v>328841</v>
      </c>
      <c r="CV141" s="366">
        <v>527708</v>
      </c>
      <c r="CW141" s="366">
        <v>406555</v>
      </c>
      <c r="CX141" s="366">
        <v>0</v>
      </c>
      <c r="CY141" s="366">
        <v>0</v>
      </c>
      <c r="CZ141" s="366">
        <v>0</v>
      </c>
      <c r="DA141" s="366">
        <v>151251</v>
      </c>
      <c r="DB141" s="366">
        <v>251417</v>
      </c>
      <c r="DC141" s="366">
        <v>13501</v>
      </c>
      <c r="DD141" s="366">
        <v>5873052</v>
      </c>
      <c r="DE141" s="366">
        <v>2219262</v>
      </c>
      <c r="DF141" s="366">
        <v>2668344</v>
      </c>
      <c r="DG141" s="366">
        <v>3215434</v>
      </c>
      <c r="DH141" s="366">
        <v>167031</v>
      </c>
      <c r="DI141" s="366">
        <v>87124</v>
      </c>
      <c r="DJ141" s="366">
        <v>7509</v>
      </c>
      <c r="DK141" s="366">
        <v>8270469</v>
      </c>
      <c r="DL141" s="366">
        <v>6085351</v>
      </c>
      <c r="DM141" s="366">
        <v>4286628</v>
      </c>
      <c r="DN141" s="366">
        <v>1265405</v>
      </c>
      <c r="DO141" s="366">
        <v>966069</v>
      </c>
      <c r="DP141" s="366">
        <v>615033</v>
      </c>
      <c r="DQ141" s="366">
        <v>2458016</v>
      </c>
      <c r="DR141" s="366">
        <v>0</v>
      </c>
      <c r="DS141" s="366">
        <v>154207</v>
      </c>
      <c r="DT141" s="366">
        <v>606520</v>
      </c>
      <c r="DU141" s="366">
        <v>314255</v>
      </c>
      <c r="DV141" s="366">
        <v>2744019</v>
      </c>
      <c r="DW141" s="366">
        <v>832124</v>
      </c>
      <c r="DX141" s="366">
        <v>740647</v>
      </c>
      <c r="DY141" s="366">
        <v>337867</v>
      </c>
      <c r="DZ141" s="366">
        <v>1635950</v>
      </c>
      <c r="EA141" s="366">
        <v>0</v>
      </c>
      <c r="EB141" s="366">
        <v>75052</v>
      </c>
      <c r="EC141" s="366">
        <v>486067</v>
      </c>
      <c r="ED141" s="366">
        <v>386154</v>
      </c>
      <c r="EE141" s="366">
        <v>5700207</v>
      </c>
      <c r="EF141" s="366">
        <v>1950552</v>
      </c>
      <c r="EG141" s="366">
        <v>1490525</v>
      </c>
      <c r="EH141" s="366">
        <v>823940</v>
      </c>
      <c r="EI141" s="366">
        <v>3544487</v>
      </c>
      <c r="EJ141" s="366">
        <v>0</v>
      </c>
      <c r="EK141" s="366">
        <v>188325</v>
      </c>
      <c r="EL141" s="366">
        <v>972642</v>
      </c>
      <c r="EM141" s="366">
        <v>557653</v>
      </c>
      <c r="EN141" s="366">
        <v>698144</v>
      </c>
      <c r="EO141" s="366">
        <v>74802</v>
      </c>
      <c r="EP141" s="366">
        <v>137945</v>
      </c>
      <c r="EQ141" s="366">
        <v>124527</v>
      </c>
      <c r="ER141" s="366">
        <v>307591</v>
      </c>
      <c r="ES141" s="366">
        <v>0</v>
      </c>
      <c r="ET141" s="366">
        <v>14189</v>
      </c>
      <c r="EU141" s="366">
        <v>50875</v>
      </c>
      <c r="EV141" s="366">
        <v>80314</v>
      </c>
      <c r="EW141" s="366">
        <v>2028632</v>
      </c>
      <c r="EX141" s="366">
        <v>486463</v>
      </c>
      <c r="EY141" s="366">
        <v>464508</v>
      </c>
      <c r="EZ141" s="366">
        <v>230560</v>
      </c>
      <c r="FA141" s="366">
        <v>1057539</v>
      </c>
      <c r="FB141" s="366">
        <v>13189</v>
      </c>
      <c r="FC141" s="366">
        <v>58864</v>
      </c>
      <c r="FD141" s="366">
        <v>240950</v>
      </c>
      <c r="FE141" s="366">
        <v>124894</v>
      </c>
      <c r="FF141" s="366">
        <v>478354</v>
      </c>
      <c r="FG141" s="366">
        <v>129700</v>
      </c>
      <c r="FH141" s="366">
        <v>112977</v>
      </c>
      <c r="FI141" s="366">
        <v>103735</v>
      </c>
      <c r="FJ141" s="366">
        <v>72492</v>
      </c>
      <c r="FK141" s="366">
        <v>24278</v>
      </c>
      <c r="FL141" s="366">
        <v>0</v>
      </c>
      <c r="FM141" s="366">
        <v>27715</v>
      </c>
      <c r="FN141" s="366">
        <v>0</v>
      </c>
      <c r="FO141" s="366">
        <v>397979</v>
      </c>
      <c r="FP141" s="366">
        <v>289856</v>
      </c>
      <c r="FQ141" s="366">
        <v>0</v>
      </c>
      <c r="FR141" s="366">
        <v>0</v>
      </c>
      <c r="FS141" s="366">
        <v>114792</v>
      </c>
      <c r="FT141" s="366">
        <v>0</v>
      </c>
      <c r="FU141" s="366">
        <v>0</v>
      </c>
      <c r="FV141" s="366">
        <v>0</v>
      </c>
      <c r="FW141" s="366">
        <v>0</v>
      </c>
      <c r="FX141" s="366">
        <v>2421011</v>
      </c>
      <c r="FY141" s="366">
        <v>470998</v>
      </c>
      <c r="FZ141" s="366">
        <v>407474</v>
      </c>
      <c r="GA141" s="366">
        <v>413327</v>
      </c>
      <c r="GB141" s="366">
        <v>1412391</v>
      </c>
      <c r="GC141" s="366">
        <v>0</v>
      </c>
      <c r="GD141" s="366">
        <v>22633</v>
      </c>
      <c r="GE141" s="366">
        <v>113870</v>
      </c>
      <c r="GF141" s="366">
        <v>61896</v>
      </c>
      <c r="GG141" s="366">
        <v>623457</v>
      </c>
      <c r="GH141" s="366">
        <v>40551</v>
      </c>
      <c r="GI141" s="366">
        <v>0</v>
      </c>
      <c r="GJ141" s="366">
        <v>37304</v>
      </c>
      <c r="GK141" s="366">
        <v>265180</v>
      </c>
      <c r="GL141" s="366">
        <v>408697</v>
      </c>
      <c r="GM141" s="366">
        <v>0</v>
      </c>
      <c r="GN141" s="366">
        <v>0</v>
      </c>
      <c r="GO141" s="366">
        <v>0</v>
      </c>
      <c r="GP141" s="366">
        <v>203952</v>
      </c>
      <c r="GQ141" s="366">
        <v>16395</v>
      </c>
      <c r="GR141" s="366">
        <v>149787</v>
      </c>
      <c r="GS141" s="366">
        <v>39518</v>
      </c>
      <c r="GT141" s="366">
        <v>0</v>
      </c>
      <c r="GU141" s="366">
        <v>0</v>
      </c>
      <c r="GV141" s="366">
        <v>0</v>
      </c>
      <c r="GW141" s="366">
        <v>0</v>
      </c>
      <c r="GX141" s="366">
        <v>0</v>
      </c>
      <c r="GY141" s="366">
        <v>661368</v>
      </c>
      <c r="GZ141" s="366">
        <v>238391</v>
      </c>
      <c r="HA141" s="366">
        <v>168641</v>
      </c>
      <c r="HB141" s="366">
        <v>35468</v>
      </c>
      <c r="HC141" s="366">
        <v>280445</v>
      </c>
      <c r="HD141" s="366">
        <v>33494</v>
      </c>
      <c r="HE141" s="366">
        <v>6461</v>
      </c>
      <c r="HF141" s="366">
        <v>123265</v>
      </c>
      <c r="HG141" s="366">
        <v>22911</v>
      </c>
      <c r="HH141" s="366">
        <v>5416365</v>
      </c>
    </row>
    <row r="142" spans="1:216" ht="15" x14ac:dyDescent="0.25">
      <c r="A142" s="354" t="s">
        <v>456</v>
      </c>
      <c r="B142" s="366">
        <v>15205510</v>
      </c>
      <c r="C142" s="366">
        <v>6381175</v>
      </c>
      <c r="D142" s="366">
        <v>4597705</v>
      </c>
      <c r="E142" s="366">
        <v>3027608</v>
      </c>
      <c r="F142" s="366">
        <v>2143146</v>
      </c>
      <c r="G142" s="366">
        <v>1759784</v>
      </c>
      <c r="H142" s="366">
        <v>2286250</v>
      </c>
      <c r="I142" s="366">
        <v>1127308</v>
      </c>
      <c r="J142" s="366">
        <v>1594867</v>
      </c>
      <c r="K142" s="366">
        <v>768347</v>
      </c>
      <c r="L142" s="366">
        <v>496808</v>
      </c>
      <c r="M142" s="366">
        <v>333946</v>
      </c>
      <c r="N142" s="366">
        <v>199372</v>
      </c>
      <c r="O142" s="366">
        <v>78180</v>
      </c>
      <c r="P142" s="366">
        <v>131996</v>
      </c>
      <c r="Q142" s="366">
        <v>842296</v>
      </c>
      <c r="R142" s="366">
        <v>300905</v>
      </c>
      <c r="S142" s="366">
        <v>439335</v>
      </c>
      <c r="T142" s="366">
        <v>2362363</v>
      </c>
      <c r="U142" s="366">
        <v>1635717</v>
      </c>
      <c r="V142" s="366">
        <v>1160820</v>
      </c>
      <c r="W142" s="366">
        <v>910488</v>
      </c>
      <c r="X142" s="366">
        <v>729978</v>
      </c>
      <c r="Y142" s="366">
        <v>177056</v>
      </c>
      <c r="Z142" s="366">
        <v>8844322</v>
      </c>
      <c r="AA142" s="366">
        <v>7968134</v>
      </c>
      <c r="AB142" s="366">
        <v>856042</v>
      </c>
      <c r="AC142" s="366">
        <v>3476387</v>
      </c>
      <c r="AD142" s="366">
        <v>1904289</v>
      </c>
      <c r="AE142" s="366">
        <v>101657</v>
      </c>
      <c r="AF142" s="366">
        <v>1916484</v>
      </c>
      <c r="AG142" s="366">
        <v>1376479</v>
      </c>
      <c r="AH142" s="366">
        <v>2870869</v>
      </c>
      <c r="AI142" s="366">
        <v>1288795</v>
      </c>
      <c r="AJ142" s="366">
        <v>2811323</v>
      </c>
      <c r="AK142" s="366">
        <v>538108</v>
      </c>
      <c r="AL142" s="366">
        <v>72570</v>
      </c>
      <c r="AM142" s="366">
        <v>2792772</v>
      </c>
      <c r="AN142" s="366">
        <v>43978</v>
      </c>
      <c r="AO142" s="366">
        <v>954989</v>
      </c>
      <c r="AP142" s="366">
        <v>1089496</v>
      </c>
      <c r="AQ142" s="366">
        <v>0</v>
      </c>
      <c r="AR142" s="366">
        <v>488389</v>
      </c>
      <c r="AS142" s="366">
        <v>214862</v>
      </c>
      <c r="AT142" s="366">
        <v>561273</v>
      </c>
      <c r="AU142" s="366">
        <v>185825</v>
      </c>
      <c r="AV142" s="366">
        <v>561083</v>
      </c>
      <c r="AW142" s="366">
        <v>27992</v>
      </c>
      <c r="AX142" s="366">
        <v>6790</v>
      </c>
      <c r="AY142" s="366">
        <v>5428034</v>
      </c>
      <c r="AZ142" s="366">
        <v>559692</v>
      </c>
      <c r="BA142" s="366">
        <v>92421</v>
      </c>
      <c r="BB142" s="366">
        <v>79270</v>
      </c>
      <c r="BC142" s="366">
        <v>381898</v>
      </c>
      <c r="BD142" s="366">
        <v>46372</v>
      </c>
      <c r="BE142" s="366">
        <v>0</v>
      </c>
      <c r="BF142" s="366">
        <v>0</v>
      </c>
      <c r="BG142" s="366">
        <v>49879</v>
      </c>
      <c r="BH142" s="366">
        <v>0</v>
      </c>
      <c r="BI142" s="366">
        <v>0</v>
      </c>
      <c r="BJ142" s="366">
        <v>40137</v>
      </c>
      <c r="BK142" s="366">
        <v>8692</v>
      </c>
      <c r="BL142" s="366">
        <v>0</v>
      </c>
      <c r="BM142" s="366">
        <v>0</v>
      </c>
      <c r="BN142" s="366">
        <v>1944255</v>
      </c>
      <c r="BO142" s="366">
        <v>0</v>
      </c>
      <c r="BP142" s="366">
        <v>121817</v>
      </c>
      <c r="BQ142" s="366">
        <v>1838745</v>
      </c>
      <c r="BR142" s="366">
        <v>16124</v>
      </c>
      <c r="BS142" s="366">
        <v>0</v>
      </c>
      <c r="BT142" s="366">
        <v>0</v>
      </c>
      <c r="BU142" s="366">
        <v>951730</v>
      </c>
      <c r="BV142" s="366">
        <v>23759</v>
      </c>
      <c r="BW142" s="366">
        <v>11740</v>
      </c>
      <c r="BX142" s="366">
        <v>925562</v>
      </c>
      <c r="BY142" s="366">
        <v>37071</v>
      </c>
      <c r="BZ142" s="366">
        <v>0</v>
      </c>
      <c r="CA142" s="366">
        <v>0</v>
      </c>
      <c r="CB142" s="366">
        <v>138705</v>
      </c>
      <c r="CC142" s="366">
        <v>43757</v>
      </c>
      <c r="CD142" s="366">
        <v>27102</v>
      </c>
      <c r="CE142" s="366">
        <v>81000</v>
      </c>
      <c r="CF142" s="366">
        <v>0</v>
      </c>
      <c r="CG142" s="366">
        <v>0</v>
      </c>
      <c r="CH142" s="366">
        <v>0</v>
      </c>
      <c r="CI142" s="366">
        <v>3695514</v>
      </c>
      <c r="CJ142" s="366">
        <v>1451127</v>
      </c>
      <c r="CK142" s="366">
        <v>265519</v>
      </c>
      <c r="CL142" s="366">
        <v>2241284</v>
      </c>
      <c r="CM142" s="366">
        <v>49724</v>
      </c>
      <c r="CN142" s="366">
        <v>0</v>
      </c>
      <c r="CO142" s="366">
        <v>1151833</v>
      </c>
      <c r="CP142" s="366">
        <v>3556676</v>
      </c>
      <c r="CQ142" s="366">
        <v>583766</v>
      </c>
      <c r="CR142" s="366">
        <v>1004837</v>
      </c>
      <c r="CS142" s="366">
        <v>374935</v>
      </c>
      <c r="CT142" s="366">
        <v>1049342</v>
      </c>
      <c r="CU142" s="366">
        <v>777491</v>
      </c>
      <c r="CV142" s="366">
        <v>561053</v>
      </c>
      <c r="CW142" s="366">
        <v>449603</v>
      </c>
      <c r="CX142" s="366">
        <v>0</v>
      </c>
      <c r="CY142" s="366">
        <v>0</v>
      </c>
      <c r="CZ142" s="366">
        <v>0</v>
      </c>
      <c r="DA142" s="366">
        <v>110570</v>
      </c>
      <c r="DB142" s="366">
        <v>282074</v>
      </c>
      <c r="DC142" s="366">
        <v>109056</v>
      </c>
      <c r="DD142" s="366">
        <v>7703981</v>
      </c>
      <c r="DE142" s="366">
        <v>3806087</v>
      </c>
      <c r="DF142" s="366">
        <v>4230996</v>
      </c>
      <c r="DG142" s="366">
        <v>3985805</v>
      </c>
      <c r="DH142" s="366">
        <v>238587</v>
      </c>
      <c r="DI142" s="366">
        <v>90972</v>
      </c>
      <c r="DJ142" s="366">
        <v>45005</v>
      </c>
      <c r="DK142" s="366">
        <v>10005310</v>
      </c>
      <c r="DL142" s="366">
        <v>6776490</v>
      </c>
      <c r="DM142" s="366">
        <v>3734677</v>
      </c>
      <c r="DN142" s="366">
        <v>1136204</v>
      </c>
      <c r="DO142" s="366">
        <v>826424</v>
      </c>
      <c r="DP142" s="366">
        <v>879460</v>
      </c>
      <c r="DQ142" s="366">
        <v>1966966</v>
      </c>
      <c r="DR142" s="366">
        <v>5770</v>
      </c>
      <c r="DS142" s="366">
        <v>219400</v>
      </c>
      <c r="DT142" s="366">
        <v>767769</v>
      </c>
      <c r="DU142" s="366">
        <v>226373</v>
      </c>
      <c r="DV142" s="366">
        <v>4011200</v>
      </c>
      <c r="DW142" s="366">
        <v>1387463</v>
      </c>
      <c r="DX142" s="366">
        <v>1128460</v>
      </c>
      <c r="DY142" s="366">
        <v>693200</v>
      </c>
      <c r="DZ142" s="366">
        <v>2462099</v>
      </c>
      <c r="EA142" s="366">
        <v>0</v>
      </c>
      <c r="EB142" s="366">
        <v>166237</v>
      </c>
      <c r="EC142" s="366">
        <v>663506</v>
      </c>
      <c r="ED142" s="366">
        <v>234403</v>
      </c>
      <c r="EE142" s="366">
        <v>6195424</v>
      </c>
      <c r="EF142" s="366">
        <v>2187177</v>
      </c>
      <c r="EG142" s="366">
        <v>1765300</v>
      </c>
      <c r="EH142" s="366">
        <v>1370465</v>
      </c>
      <c r="EI142" s="366">
        <v>3557975</v>
      </c>
      <c r="EJ142" s="366">
        <v>5770</v>
      </c>
      <c r="EK142" s="366">
        <v>334130</v>
      </c>
      <c r="EL142" s="366">
        <v>1363436</v>
      </c>
      <c r="EM142" s="366">
        <v>432808</v>
      </c>
      <c r="EN142" s="366">
        <v>931998</v>
      </c>
      <c r="EO142" s="366">
        <v>236809</v>
      </c>
      <c r="EP142" s="366">
        <v>138743</v>
      </c>
      <c r="EQ142" s="366">
        <v>160796</v>
      </c>
      <c r="ER142" s="366">
        <v>563624</v>
      </c>
      <c r="ES142" s="366">
        <v>0</v>
      </c>
      <c r="ET142" s="366">
        <v>20169</v>
      </c>
      <c r="EU142" s="366">
        <v>28887</v>
      </c>
      <c r="EV142" s="366">
        <v>20785</v>
      </c>
      <c r="EW142" s="366">
        <v>2438981</v>
      </c>
      <c r="EX142" s="366">
        <v>684500</v>
      </c>
      <c r="EY142" s="366">
        <v>334610</v>
      </c>
      <c r="EZ142" s="366">
        <v>525943</v>
      </c>
      <c r="FA142" s="366">
        <v>980191</v>
      </c>
      <c r="FB142" s="366">
        <v>18642</v>
      </c>
      <c r="FC142" s="366">
        <v>79202</v>
      </c>
      <c r="FD142" s="366">
        <v>327433</v>
      </c>
      <c r="FE142" s="366">
        <v>133574</v>
      </c>
      <c r="FF142" s="366">
        <v>1056497</v>
      </c>
      <c r="FG142" s="366">
        <v>373294</v>
      </c>
      <c r="FH142" s="366">
        <v>98703</v>
      </c>
      <c r="FI142" s="366">
        <v>205175</v>
      </c>
      <c r="FJ142" s="366">
        <v>197823</v>
      </c>
      <c r="FK142" s="366">
        <v>51270</v>
      </c>
      <c r="FL142" s="366">
        <v>5787</v>
      </c>
      <c r="FM142" s="366">
        <v>58886</v>
      </c>
      <c r="FN142" s="366">
        <v>10770</v>
      </c>
      <c r="FO142" s="366">
        <v>964328</v>
      </c>
      <c r="FP142" s="366">
        <v>737416</v>
      </c>
      <c r="FQ142" s="366">
        <v>94256</v>
      </c>
      <c r="FR142" s="366">
        <v>3559</v>
      </c>
      <c r="FS142" s="366">
        <v>188263</v>
      </c>
      <c r="FT142" s="366">
        <v>0</v>
      </c>
      <c r="FU142" s="366">
        <v>18367</v>
      </c>
      <c r="FV142" s="366">
        <v>39744</v>
      </c>
      <c r="FW142" s="366">
        <v>0</v>
      </c>
      <c r="FX142" s="366">
        <v>2149738</v>
      </c>
      <c r="FY142" s="366">
        <v>720656</v>
      </c>
      <c r="FZ142" s="366">
        <v>446743</v>
      </c>
      <c r="GA142" s="366">
        <v>237462</v>
      </c>
      <c r="GB142" s="366">
        <v>1154476</v>
      </c>
      <c r="GC142" s="366">
        <v>0</v>
      </c>
      <c r="GD142" s="366">
        <v>53387</v>
      </c>
      <c r="GE142" s="366">
        <v>138203</v>
      </c>
      <c r="GF142" s="366">
        <v>17164</v>
      </c>
      <c r="GG142" s="366">
        <v>357876</v>
      </c>
      <c r="GH142" s="366">
        <v>19140</v>
      </c>
      <c r="GI142" s="366">
        <v>7083</v>
      </c>
      <c r="GJ142" s="366">
        <v>7646</v>
      </c>
      <c r="GK142" s="366">
        <v>205109</v>
      </c>
      <c r="GL142" s="366">
        <v>205124</v>
      </c>
      <c r="GM142" s="366">
        <v>0</v>
      </c>
      <c r="GN142" s="366">
        <v>0</v>
      </c>
      <c r="GO142" s="366">
        <v>0</v>
      </c>
      <c r="GP142" s="366">
        <v>365234</v>
      </c>
      <c r="GQ142" s="366">
        <v>28432</v>
      </c>
      <c r="GR142" s="366">
        <v>206317</v>
      </c>
      <c r="GS142" s="366">
        <v>135788</v>
      </c>
      <c r="GT142" s="366">
        <v>0</v>
      </c>
      <c r="GU142" s="366">
        <v>0</v>
      </c>
      <c r="GV142" s="366">
        <v>0</v>
      </c>
      <c r="GW142" s="366">
        <v>0</v>
      </c>
      <c r="GX142" s="366">
        <v>0</v>
      </c>
      <c r="GY142" s="366">
        <v>1136861</v>
      </c>
      <c r="GZ142" s="366">
        <v>349720</v>
      </c>
      <c r="HA142" s="366">
        <v>231218</v>
      </c>
      <c r="HB142" s="366">
        <v>111111</v>
      </c>
      <c r="HC142" s="366">
        <v>504770</v>
      </c>
      <c r="HD142" s="366">
        <v>31573</v>
      </c>
      <c r="HE142" s="366">
        <v>31684</v>
      </c>
      <c r="HF142" s="366">
        <v>143850</v>
      </c>
      <c r="HG142" s="366">
        <v>61137</v>
      </c>
      <c r="HH142" s="366">
        <v>4799162</v>
      </c>
    </row>
    <row r="143" spans="1:216" x14ac:dyDescent="0.2">
      <c r="A143" s="349"/>
    </row>
    <row r="149" spans="1:216" x14ac:dyDescent="0.2">
      <c r="A149" s="262" t="s">
        <v>247</v>
      </c>
    </row>
    <row r="150" spans="1:216" x14ac:dyDescent="0.2">
      <c r="A150" s="268" t="s">
        <v>257</v>
      </c>
    </row>
    <row r="151" spans="1:216" ht="36" x14ac:dyDescent="0.2">
      <c r="A151" s="263" t="s">
        <v>246</v>
      </c>
      <c r="B151" s="264" t="s">
        <v>23</v>
      </c>
      <c r="C151" s="265" t="s">
        <v>24</v>
      </c>
      <c r="D151" s="264" t="s">
        <v>25</v>
      </c>
      <c r="E151" s="264" t="s">
        <v>26</v>
      </c>
      <c r="F151" s="264" t="s">
        <v>27</v>
      </c>
      <c r="G151" s="264" t="s">
        <v>28</v>
      </c>
      <c r="H151" s="264" t="s">
        <v>29</v>
      </c>
      <c r="I151" s="264" t="s">
        <v>30</v>
      </c>
      <c r="J151" s="264" t="s">
        <v>31</v>
      </c>
      <c r="K151" s="264" t="s">
        <v>32</v>
      </c>
      <c r="L151" s="264" t="s">
        <v>33</v>
      </c>
      <c r="M151" s="264" t="s">
        <v>34</v>
      </c>
      <c r="N151" s="264" t="s">
        <v>386</v>
      </c>
      <c r="O151" s="264" t="s">
        <v>387</v>
      </c>
      <c r="P151" s="264" t="s">
        <v>388</v>
      </c>
      <c r="Q151" s="264" t="s">
        <v>35</v>
      </c>
      <c r="R151" s="264" t="s">
        <v>36</v>
      </c>
      <c r="S151" s="264" t="s">
        <v>37</v>
      </c>
      <c r="T151" s="264" t="s">
        <v>38</v>
      </c>
      <c r="U151" s="264" t="s">
        <v>39</v>
      </c>
      <c r="V151" s="264" t="s">
        <v>40</v>
      </c>
      <c r="W151" s="264" t="s">
        <v>41</v>
      </c>
      <c r="X151" s="264" t="s">
        <v>42</v>
      </c>
      <c r="Y151" s="264" t="s">
        <v>43</v>
      </c>
      <c r="Z151" s="265" t="s">
        <v>44</v>
      </c>
      <c r="AA151" s="264" t="s">
        <v>45</v>
      </c>
      <c r="AB151" s="264" t="s">
        <v>46</v>
      </c>
      <c r="AC151" s="264" t="s">
        <v>47</v>
      </c>
      <c r="AD151" s="264" t="s">
        <v>48</v>
      </c>
      <c r="AE151" s="264" t="s">
        <v>49</v>
      </c>
      <c r="AF151" s="264" t="s">
        <v>50</v>
      </c>
      <c r="AG151" s="264" t="s">
        <v>51</v>
      </c>
      <c r="AH151" s="264" t="s">
        <v>52</v>
      </c>
      <c r="AI151" s="264" t="s">
        <v>53</v>
      </c>
      <c r="AJ151" s="264" t="s">
        <v>54</v>
      </c>
      <c r="AK151" s="264" t="s">
        <v>55</v>
      </c>
      <c r="AL151" s="264" t="s">
        <v>56</v>
      </c>
      <c r="AM151" s="264" t="s">
        <v>57</v>
      </c>
      <c r="AN151" s="264" t="s">
        <v>58</v>
      </c>
      <c r="AO151" s="264" t="s">
        <v>59</v>
      </c>
      <c r="AP151" s="264" t="s">
        <v>60</v>
      </c>
      <c r="AQ151" s="264" t="s">
        <v>61</v>
      </c>
      <c r="AR151" s="264" t="s">
        <v>62</v>
      </c>
      <c r="AS151" s="264" t="s">
        <v>63</v>
      </c>
      <c r="AT151" s="264" t="s">
        <v>64</v>
      </c>
      <c r="AU151" s="264" t="s">
        <v>65</v>
      </c>
      <c r="AV151" s="264" t="s">
        <v>66</v>
      </c>
      <c r="AW151" s="264" t="s">
        <v>67</v>
      </c>
      <c r="AX151" s="264" t="s">
        <v>68</v>
      </c>
      <c r="AY151" s="265" t="s">
        <v>69</v>
      </c>
      <c r="AZ151" s="264" t="s">
        <v>389</v>
      </c>
      <c r="BA151" s="264" t="s">
        <v>390</v>
      </c>
      <c r="BB151" s="264" t="s">
        <v>391</v>
      </c>
      <c r="BC151" s="264" t="s">
        <v>392</v>
      </c>
      <c r="BD151" s="264" t="s">
        <v>393</v>
      </c>
      <c r="BE151" s="264" t="s">
        <v>394</v>
      </c>
      <c r="BF151" s="264" t="s">
        <v>395</v>
      </c>
      <c r="BG151" s="264" t="s">
        <v>396</v>
      </c>
      <c r="BH151" s="264" t="s">
        <v>397</v>
      </c>
      <c r="BI151" s="264" t="s">
        <v>398</v>
      </c>
      <c r="BJ151" s="264" t="s">
        <v>399</v>
      </c>
      <c r="BK151" s="264" t="s">
        <v>400</v>
      </c>
      <c r="BL151" s="264" t="s">
        <v>401</v>
      </c>
      <c r="BM151" s="264" t="s">
        <v>402</v>
      </c>
      <c r="BN151" s="264" t="s">
        <v>70</v>
      </c>
      <c r="BO151" s="264" t="s">
        <v>71</v>
      </c>
      <c r="BP151" s="264" t="s">
        <v>72</v>
      </c>
      <c r="BQ151" s="264" t="s">
        <v>73</v>
      </c>
      <c r="BR151" s="264" t="s">
        <v>74</v>
      </c>
      <c r="BS151" s="264" t="s">
        <v>75</v>
      </c>
      <c r="BT151" s="264" t="s">
        <v>76</v>
      </c>
      <c r="BU151" s="264" t="s">
        <v>77</v>
      </c>
      <c r="BV151" s="264" t="s">
        <v>78</v>
      </c>
      <c r="BW151" s="264" t="s">
        <v>79</v>
      </c>
      <c r="BX151" s="264" t="s">
        <v>80</v>
      </c>
      <c r="BY151" s="264" t="s">
        <v>81</v>
      </c>
      <c r="BZ151" s="264" t="s">
        <v>82</v>
      </c>
      <c r="CA151" s="264" t="s">
        <v>83</v>
      </c>
      <c r="CB151" s="264" t="s">
        <v>84</v>
      </c>
      <c r="CC151" s="264" t="s">
        <v>85</v>
      </c>
      <c r="CD151" s="264" t="s">
        <v>86</v>
      </c>
      <c r="CE151" s="264" t="s">
        <v>87</v>
      </c>
      <c r="CF151" s="264" t="s">
        <v>88</v>
      </c>
      <c r="CG151" s="264" t="s">
        <v>89</v>
      </c>
      <c r="CH151" s="264" t="s">
        <v>90</v>
      </c>
      <c r="CI151" s="264" t="s">
        <v>91</v>
      </c>
      <c r="CJ151" s="264" t="s">
        <v>92</v>
      </c>
      <c r="CK151" s="264" t="s">
        <v>93</v>
      </c>
      <c r="CL151" s="264" t="s">
        <v>94</v>
      </c>
      <c r="CM151" s="264" t="s">
        <v>95</v>
      </c>
      <c r="CN151" s="264" t="s">
        <v>96</v>
      </c>
      <c r="CO151" s="264" t="s">
        <v>97</v>
      </c>
      <c r="CP151" s="265" t="s">
        <v>98</v>
      </c>
      <c r="CQ151" s="264" t="s">
        <v>99</v>
      </c>
      <c r="CR151" s="264" t="s">
        <v>100</v>
      </c>
      <c r="CS151" s="264" t="s">
        <v>101</v>
      </c>
      <c r="CT151" s="264" t="s">
        <v>102</v>
      </c>
      <c r="CU151" s="264" t="s">
        <v>103</v>
      </c>
      <c r="CV151" s="264" t="s">
        <v>104</v>
      </c>
      <c r="CW151" s="265" t="s">
        <v>105</v>
      </c>
      <c r="CX151" s="264" t="s">
        <v>106</v>
      </c>
      <c r="CY151" s="264" t="s">
        <v>107</v>
      </c>
      <c r="CZ151" s="264" t="s">
        <v>108</v>
      </c>
      <c r="DA151" s="264" t="s">
        <v>109</v>
      </c>
      <c r="DB151" s="264" t="s">
        <v>110</v>
      </c>
      <c r="DC151" s="264" t="s">
        <v>111</v>
      </c>
      <c r="DD151" s="265" t="s">
        <v>112</v>
      </c>
      <c r="DE151" s="264" t="s">
        <v>113</v>
      </c>
      <c r="DF151" s="264" t="s">
        <v>114</v>
      </c>
      <c r="DG151" s="264" t="s">
        <v>115</v>
      </c>
      <c r="DH151" s="264" t="s">
        <v>116</v>
      </c>
      <c r="DI151" s="264" t="s">
        <v>117</v>
      </c>
      <c r="DJ151" s="264" t="s">
        <v>118</v>
      </c>
      <c r="DK151" s="265" t="s">
        <v>119</v>
      </c>
      <c r="DL151" s="264" t="s">
        <v>120</v>
      </c>
      <c r="DM151" s="264" t="s">
        <v>121</v>
      </c>
      <c r="DN151" s="264" t="s">
        <v>122</v>
      </c>
      <c r="DO151" s="264" t="s">
        <v>123</v>
      </c>
      <c r="DP151" s="264" t="s">
        <v>124</v>
      </c>
      <c r="DQ151" s="264" t="s">
        <v>125</v>
      </c>
      <c r="DR151" s="264" t="s">
        <v>126</v>
      </c>
      <c r="DS151" s="264" t="s">
        <v>127</v>
      </c>
      <c r="DT151" s="264" t="s">
        <v>128</v>
      </c>
      <c r="DU151" s="264" t="s">
        <v>129</v>
      </c>
      <c r="DV151" s="264" t="s">
        <v>130</v>
      </c>
      <c r="DW151" s="264" t="s">
        <v>131</v>
      </c>
      <c r="DX151" s="264" t="s">
        <v>132</v>
      </c>
      <c r="DY151" s="264" t="s">
        <v>133</v>
      </c>
      <c r="DZ151" s="264" t="s">
        <v>134</v>
      </c>
      <c r="EA151" s="264" t="s">
        <v>135</v>
      </c>
      <c r="EB151" s="264" t="s">
        <v>136</v>
      </c>
      <c r="EC151" s="264" t="s">
        <v>137</v>
      </c>
      <c r="ED151" s="264" t="s">
        <v>138</v>
      </c>
      <c r="EE151" s="264" t="s">
        <v>139</v>
      </c>
      <c r="EF151" s="264" t="s">
        <v>140</v>
      </c>
      <c r="EG151" s="264" t="s">
        <v>141</v>
      </c>
      <c r="EH151" s="264" t="s">
        <v>142</v>
      </c>
      <c r="EI151" s="264" t="s">
        <v>143</v>
      </c>
      <c r="EJ151" s="264" t="s">
        <v>144</v>
      </c>
      <c r="EK151" s="264" t="s">
        <v>145</v>
      </c>
      <c r="EL151" s="264" t="s">
        <v>146</v>
      </c>
      <c r="EM151" s="264" t="s">
        <v>147</v>
      </c>
      <c r="EN151" s="264" t="s">
        <v>148</v>
      </c>
      <c r="EO151" s="264" t="s">
        <v>149</v>
      </c>
      <c r="EP151" s="264" t="s">
        <v>150</v>
      </c>
      <c r="EQ151" s="264" t="s">
        <v>151</v>
      </c>
      <c r="ER151" s="264" t="s">
        <v>152</v>
      </c>
      <c r="ES151" s="264" t="s">
        <v>153</v>
      </c>
      <c r="ET151" s="264" t="s">
        <v>154</v>
      </c>
      <c r="EU151" s="264" t="s">
        <v>155</v>
      </c>
      <c r="EV151" s="264" t="s">
        <v>156</v>
      </c>
      <c r="EW151" s="264" t="s">
        <v>157</v>
      </c>
      <c r="EX151" s="264" t="s">
        <v>158</v>
      </c>
      <c r="EY151" s="264" t="s">
        <v>159</v>
      </c>
      <c r="EZ151" s="264" t="s">
        <v>160</v>
      </c>
      <c r="FA151" s="264" t="s">
        <v>161</v>
      </c>
      <c r="FB151" s="264" t="s">
        <v>162</v>
      </c>
      <c r="FC151" s="264" t="s">
        <v>163</v>
      </c>
      <c r="FD151" s="264" t="s">
        <v>164</v>
      </c>
      <c r="FE151" s="264" t="s">
        <v>165</v>
      </c>
      <c r="FF151" s="264" t="s">
        <v>166</v>
      </c>
      <c r="FG151" s="264" t="s">
        <v>167</v>
      </c>
      <c r="FH151" s="264" t="s">
        <v>168</v>
      </c>
      <c r="FI151" s="264" t="s">
        <v>169</v>
      </c>
      <c r="FJ151" s="264" t="s">
        <v>170</v>
      </c>
      <c r="FK151" s="264" t="s">
        <v>171</v>
      </c>
      <c r="FL151" s="264" t="s">
        <v>172</v>
      </c>
      <c r="FM151" s="264" t="s">
        <v>173</v>
      </c>
      <c r="FN151" s="264" t="s">
        <v>174</v>
      </c>
      <c r="FO151" s="264" t="s">
        <v>175</v>
      </c>
      <c r="FP151" s="264" t="s">
        <v>176</v>
      </c>
      <c r="FQ151" s="264" t="s">
        <v>177</v>
      </c>
      <c r="FR151" s="264" t="s">
        <v>178</v>
      </c>
      <c r="FS151" s="264" t="s">
        <v>179</v>
      </c>
      <c r="FT151" s="264" t="s">
        <v>180</v>
      </c>
      <c r="FU151" s="264" t="s">
        <v>181</v>
      </c>
      <c r="FV151" s="264" t="s">
        <v>182</v>
      </c>
      <c r="FW151" s="264" t="s">
        <v>183</v>
      </c>
      <c r="FX151" s="264" t="s">
        <v>184</v>
      </c>
      <c r="FY151" s="264" t="s">
        <v>185</v>
      </c>
      <c r="FZ151" s="264" t="s">
        <v>186</v>
      </c>
      <c r="GA151" s="264" t="s">
        <v>187</v>
      </c>
      <c r="GB151" s="264" t="s">
        <v>188</v>
      </c>
      <c r="GC151" s="264" t="s">
        <v>189</v>
      </c>
      <c r="GD151" s="264" t="s">
        <v>190</v>
      </c>
      <c r="GE151" s="264" t="s">
        <v>191</v>
      </c>
      <c r="GF151" s="264" t="s">
        <v>192</v>
      </c>
      <c r="GG151" s="264" t="s">
        <v>193</v>
      </c>
      <c r="GH151" s="264" t="s">
        <v>194</v>
      </c>
      <c r="GI151" s="264" t="s">
        <v>195</v>
      </c>
      <c r="GJ151" s="264" t="s">
        <v>196</v>
      </c>
      <c r="GK151" s="264" t="s">
        <v>197</v>
      </c>
      <c r="GL151" s="264" t="s">
        <v>198</v>
      </c>
      <c r="GM151" s="264" t="s">
        <v>199</v>
      </c>
      <c r="GN151" s="264" t="s">
        <v>200</v>
      </c>
      <c r="GO151" s="264" t="s">
        <v>201</v>
      </c>
      <c r="GP151" s="264" t="s">
        <v>202</v>
      </c>
      <c r="GQ151" s="264" t="s">
        <v>203</v>
      </c>
      <c r="GR151" s="264" t="s">
        <v>204</v>
      </c>
      <c r="GS151" s="264" t="s">
        <v>205</v>
      </c>
      <c r="GT151" s="264" t="s">
        <v>206</v>
      </c>
      <c r="GU151" s="264" t="s">
        <v>207</v>
      </c>
      <c r="GV151" s="264" t="s">
        <v>208</v>
      </c>
      <c r="GW151" s="264" t="s">
        <v>209</v>
      </c>
      <c r="GX151" s="264" t="s">
        <v>210</v>
      </c>
      <c r="GY151" s="264" t="s">
        <v>211</v>
      </c>
      <c r="GZ151" s="264" t="s">
        <v>212</v>
      </c>
      <c r="HA151" s="264" t="s">
        <v>213</v>
      </c>
      <c r="HB151" s="264" t="s">
        <v>214</v>
      </c>
      <c r="HC151" s="264" t="s">
        <v>215</v>
      </c>
      <c r="HD151" s="264" t="s">
        <v>216</v>
      </c>
      <c r="HE151" s="264" t="s">
        <v>217</v>
      </c>
      <c r="HF151" s="264" t="s">
        <v>218</v>
      </c>
      <c r="HG151" s="264" t="s">
        <v>219</v>
      </c>
      <c r="HH151" s="264" t="s">
        <v>220</v>
      </c>
    </row>
    <row r="152" spans="1:216" x14ac:dyDescent="0.2">
      <c r="A152" s="263" t="s">
        <v>230</v>
      </c>
      <c r="B152" s="263">
        <f>+C152+Z152+AY152+CP152+CW152+DD152+DK152</f>
        <v>952711619</v>
      </c>
      <c r="C152" s="263">
        <f>+C85</f>
        <v>95327260</v>
      </c>
      <c r="D152" s="263">
        <f t="shared" ref="D152:Y152" si="163">+D85</f>
        <v>70797810</v>
      </c>
      <c r="E152" s="263">
        <f t="shared" si="163"/>
        <v>43214190</v>
      </c>
      <c r="F152" s="263">
        <f t="shared" si="163"/>
        <v>14401430</v>
      </c>
      <c r="G152" s="263">
        <f t="shared" si="163"/>
        <v>28757120</v>
      </c>
      <c r="H152" s="263">
        <f t="shared" si="163"/>
        <v>23487440</v>
      </c>
      <c r="I152" s="263">
        <f t="shared" si="163"/>
        <v>6097754</v>
      </c>
      <c r="J152" s="263">
        <f t="shared" si="163"/>
        <v>17163740</v>
      </c>
      <c r="K152" s="263">
        <f t="shared" si="163"/>
        <v>3253080</v>
      </c>
      <c r="L152" s="263">
        <f t="shared" si="163"/>
        <v>1308209</v>
      </c>
      <c r="M152" s="263">
        <f t="shared" si="163"/>
        <v>1944871</v>
      </c>
      <c r="N152" s="263">
        <f>+N85</f>
        <v>843099</v>
      </c>
      <c r="O152" s="263">
        <f t="shared" ref="O152:P152" si="164">+O85</f>
        <v>385437</v>
      </c>
      <c r="P152" s="263">
        <f t="shared" si="164"/>
        <v>457662</v>
      </c>
      <c r="Q152" s="263">
        <f t="shared" si="163"/>
        <v>5467240</v>
      </c>
      <c r="R152" s="263">
        <f t="shared" si="163"/>
        <v>1597850</v>
      </c>
      <c r="S152" s="263">
        <f t="shared" si="163"/>
        <v>2905685</v>
      </c>
      <c r="T152" s="263">
        <f t="shared" si="163"/>
        <v>12909620</v>
      </c>
      <c r="U152" s="263">
        <f t="shared" si="163"/>
        <v>8723596</v>
      </c>
      <c r="V152" s="263">
        <f t="shared" si="163"/>
        <v>4061989</v>
      </c>
      <c r="W152" s="263">
        <f t="shared" si="163"/>
        <v>5175072</v>
      </c>
      <c r="X152" s="263">
        <f t="shared" si="163"/>
        <v>4337897</v>
      </c>
      <c r="Y152" s="263">
        <f t="shared" si="163"/>
        <v>837174</v>
      </c>
      <c r="Z152" s="263">
        <f>+Z64</f>
        <v>416524200</v>
      </c>
      <c r="AA152" s="263">
        <f t="shared" ref="AA152:CO156" si="165">+AA64</f>
        <v>361880600</v>
      </c>
      <c r="AB152" s="263">
        <f t="shared" si="165"/>
        <v>7890719</v>
      </c>
      <c r="AC152" s="263">
        <f t="shared" si="165"/>
        <v>95877540</v>
      </c>
      <c r="AD152" s="263">
        <f t="shared" si="165"/>
        <v>49952420</v>
      </c>
      <c r="AE152" s="263">
        <f t="shared" si="165"/>
        <v>1591243</v>
      </c>
      <c r="AF152" s="263">
        <f t="shared" si="165"/>
        <v>32527240</v>
      </c>
      <c r="AG152" s="263">
        <f t="shared" si="165"/>
        <v>14867440</v>
      </c>
      <c r="AH152" s="263">
        <f t="shared" si="165"/>
        <v>37737960</v>
      </c>
      <c r="AI152" s="263">
        <f t="shared" si="165"/>
        <v>15593660</v>
      </c>
      <c r="AJ152" s="263">
        <f t="shared" si="165"/>
        <v>87554160</v>
      </c>
      <c r="AK152" s="263">
        <f t="shared" si="165"/>
        <v>16391150</v>
      </c>
      <c r="AL152" s="263">
        <f t="shared" si="165"/>
        <v>1847045</v>
      </c>
      <c r="AM152" s="263">
        <f t="shared" si="165"/>
        <v>54415020</v>
      </c>
      <c r="AN152" s="263">
        <f t="shared" si="165"/>
        <v>291459</v>
      </c>
      <c r="AO152" s="263">
        <f t="shared" si="165"/>
        <v>13440890</v>
      </c>
      <c r="AP152" s="263">
        <f t="shared" si="165"/>
        <v>17250610</v>
      </c>
      <c r="AQ152" s="263">
        <f t="shared" si="165"/>
        <v>62106</v>
      </c>
      <c r="AR152" s="263">
        <f t="shared" si="165"/>
        <v>7570751</v>
      </c>
      <c r="AS152" s="263">
        <f t="shared" si="165"/>
        <v>1120894</v>
      </c>
      <c r="AT152" s="263">
        <f t="shared" si="165"/>
        <v>2837779</v>
      </c>
      <c r="AU152" s="263">
        <f t="shared" si="165"/>
        <v>958730</v>
      </c>
      <c r="AV152" s="263">
        <f t="shared" si="165"/>
        <v>7801345</v>
      </c>
      <c r="AW152" s="263">
        <f t="shared" si="165"/>
        <v>2807569</v>
      </c>
      <c r="AX152" s="263">
        <f t="shared" si="165"/>
        <v>272896</v>
      </c>
      <c r="AY152" s="263">
        <f t="shared" si="165"/>
        <v>81883570</v>
      </c>
      <c r="AZ152" s="263">
        <f t="shared" si="165"/>
        <v>14315400</v>
      </c>
      <c r="BA152" s="263">
        <f t="shared" si="165"/>
        <v>1820957</v>
      </c>
      <c r="BB152" s="263">
        <f t="shared" si="165"/>
        <v>226010</v>
      </c>
      <c r="BC152" s="263">
        <f t="shared" si="165"/>
        <v>12111280</v>
      </c>
      <c r="BD152" s="263">
        <f t="shared" si="165"/>
        <v>157152</v>
      </c>
      <c r="BE152" s="263">
        <f t="shared" si="165"/>
        <v>0</v>
      </c>
      <c r="BF152" s="263">
        <f t="shared" si="165"/>
        <v>0</v>
      </c>
      <c r="BG152" s="263">
        <f t="shared" ref="BG152:BM164" si="166">+BG64</f>
        <v>2992962</v>
      </c>
      <c r="BH152" s="263">
        <f t="shared" si="166"/>
        <v>1218934</v>
      </c>
      <c r="BI152" s="263">
        <f t="shared" si="166"/>
        <v>50185</v>
      </c>
      <c r="BJ152" s="263">
        <f t="shared" si="166"/>
        <v>1717168</v>
      </c>
      <c r="BK152" s="263">
        <f t="shared" si="166"/>
        <v>6676</v>
      </c>
      <c r="BL152" s="263">
        <f t="shared" si="166"/>
        <v>0</v>
      </c>
      <c r="BM152" s="263">
        <f t="shared" si="166"/>
        <v>0</v>
      </c>
      <c r="BN152" s="263">
        <f t="shared" si="165"/>
        <v>20544200</v>
      </c>
      <c r="BO152" s="263">
        <f t="shared" si="165"/>
        <v>126130</v>
      </c>
      <c r="BP152" s="263">
        <f t="shared" si="165"/>
        <v>432892</v>
      </c>
      <c r="BQ152" s="263">
        <f t="shared" si="165"/>
        <v>19835960</v>
      </c>
      <c r="BR152" s="263">
        <f t="shared" si="165"/>
        <v>149219</v>
      </c>
      <c r="BS152" s="263">
        <f t="shared" si="165"/>
        <v>0</v>
      </c>
      <c r="BT152" s="263">
        <f t="shared" si="165"/>
        <v>0</v>
      </c>
      <c r="BU152" s="263">
        <f t="shared" si="165"/>
        <v>15854100</v>
      </c>
      <c r="BV152" s="263">
        <f t="shared" si="165"/>
        <v>398760</v>
      </c>
      <c r="BW152" s="263">
        <f t="shared" si="165"/>
        <v>345711</v>
      </c>
      <c r="BX152" s="263">
        <f t="shared" si="165"/>
        <v>15006510</v>
      </c>
      <c r="BY152" s="263">
        <f t="shared" si="165"/>
        <v>103119</v>
      </c>
      <c r="BZ152" s="263">
        <f t="shared" si="165"/>
        <v>0</v>
      </c>
      <c r="CA152" s="263">
        <f t="shared" si="165"/>
        <v>0</v>
      </c>
      <c r="CB152" s="263">
        <f t="shared" si="165"/>
        <v>1659640</v>
      </c>
      <c r="CC152" s="263">
        <f t="shared" si="165"/>
        <v>799919</v>
      </c>
      <c r="CD152" s="263">
        <f t="shared" si="165"/>
        <v>142601</v>
      </c>
      <c r="CE152" s="263">
        <f t="shared" si="165"/>
        <v>717121</v>
      </c>
      <c r="CF152" s="263">
        <f t="shared" si="165"/>
        <v>0</v>
      </c>
      <c r="CG152" s="263">
        <f t="shared" si="165"/>
        <v>0</v>
      </c>
      <c r="CH152" s="263">
        <f t="shared" si="165"/>
        <v>0</v>
      </c>
      <c r="CI152" s="263">
        <f t="shared" si="165"/>
        <v>26517270</v>
      </c>
      <c r="CJ152" s="263">
        <f t="shared" si="165"/>
        <v>5318757</v>
      </c>
      <c r="CK152" s="263">
        <f t="shared" si="165"/>
        <v>486243</v>
      </c>
      <c r="CL152" s="263">
        <f t="shared" si="165"/>
        <v>17920050</v>
      </c>
      <c r="CM152" s="263">
        <f t="shared" si="165"/>
        <v>112408</v>
      </c>
      <c r="CN152" s="263">
        <f t="shared" si="165"/>
        <v>0</v>
      </c>
      <c r="CO152" s="263">
        <f t="shared" si="165"/>
        <v>2679808</v>
      </c>
      <c r="CP152" s="263">
        <f>+CP85</f>
        <v>22361470</v>
      </c>
      <c r="CQ152" s="263">
        <f t="shared" ref="CQ152:DC152" si="167">+CQ85</f>
        <v>1642465</v>
      </c>
      <c r="CR152" s="263">
        <f t="shared" si="167"/>
        <v>6714912</v>
      </c>
      <c r="CS152" s="263">
        <f t="shared" si="167"/>
        <v>1623692</v>
      </c>
      <c r="CT152" s="263">
        <f t="shared" si="167"/>
        <v>6647574</v>
      </c>
      <c r="CU152" s="263">
        <f t="shared" si="167"/>
        <v>2833371</v>
      </c>
      <c r="CV152" s="263">
        <f t="shared" si="167"/>
        <v>2899454</v>
      </c>
      <c r="CW152" s="263">
        <f t="shared" si="167"/>
        <v>4173319</v>
      </c>
      <c r="CX152" s="263">
        <f t="shared" si="167"/>
        <v>0</v>
      </c>
      <c r="CY152" s="263">
        <f t="shared" si="167"/>
        <v>0</v>
      </c>
      <c r="CZ152" s="263">
        <f t="shared" si="167"/>
        <v>0</v>
      </c>
      <c r="DA152" s="263">
        <f t="shared" si="167"/>
        <v>1194393</v>
      </c>
      <c r="DB152" s="263">
        <f t="shared" si="167"/>
        <v>2152630</v>
      </c>
      <c r="DC152" s="263">
        <f t="shared" si="167"/>
        <v>616528</v>
      </c>
      <c r="DD152" s="263">
        <f>+DD64</f>
        <v>135501600</v>
      </c>
      <c r="DE152" s="263">
        <f t="shared" ref="DE152:FP153" si="168">+DE64</f>
        <v>26950420</v>
      </c>
      <c r="DF152" s="263">
        <f t="shared" si="168"/>
        <v>42962780</v>
      </c>
      <c r="DG152" s="263">
        <f t="shared" si="168"/>
        <v>61704340</v>
      </c>
      <c r="DH152" s="263">
        <f t="shared" si="168"/>
        <v>2488701</v>
      </c>
      <c r="DI152" s="263">
        <f t="shared" si="168"/>
        <v>705501</v>
      </c>
      <c r="DJ152" s="263">
        <f t="shared" si="168"/>
        <v>689884</v>
      </c>
      <c r="DK152" s="263">
        <f t="shared" si="168"/>
        <v>196940200</v>
      </c>
      <c r="DL152" s="263">
        <f t="shared" si="168"/>
        <v>111292000</v>
      </c>
      <c r="DM152" s="263">
        <f t="shared" si="168"/>
        <v>63159060</v>
      </c>
      <c r="DN152" s="263">
        <f t="shared" si="168"/>
        <v>13010170</v>
      </c>
      <c r="DO152" s="263">
        <f t="shared" si="168"/>
        <v>5457631</v>
      </c>
      <c r="DP152" s="263">
        <f t="shared" si="168"/>
        <v>5121916</v>
      </c>
      <c r="DQ152" s="263">
        <f t="shared" si="168"/>
        <v>32215110</v>
      </c>
      <c r="DR152" s="263">
        <f t="shared" si="168"/>
        <v>6854</v>
      </c>
      <c r="DS152" s="263">
        <f t="shared" si="168"/>
        <v>1002492</v>
      </c>
      <c r="DT152" s="263">
        <f t="shared" si="168"/>
        <v>4502314</v>
      </c>
      <c r="DU152" s="263">
        <f t="shared" si="168"/>
        <v>1842586</v>
      </c>
      <c r="DV152" s="263">
        <f t="shared" si="168"/>
        <v>47719760</v>
      </c>
      <c r="DW152" s="263">
        <f t="shared" si="168"/>
        <v>9298636</v>
      </c>
      <c r="DX152" s="263">
        <f t="shared" si="168"/>
        <v>5065112</v>
      </c>
      <c r="DY152" s="263">
        <f t="shared" si="168"/>
        <v>3332356</v>
      </c>
      <c r="DZ152" s="263">
        <f t="shared" si="168"/>
        <v>24313480</v>
      </c>
      <c r="EA152" s="263">
        <f t="shared" si="168"/>
        <v>0</v>
      </c>
      <c r="EB152" s="263">
        <f t="shared" si="168"/>
        <v>569923</v>
      </c>
      <c r="EC152" s="263">
        <f t="shared" si="168"/>
        <v>3834876</v>
      </c>
      <c r="ED152" s="263">
        <f t="shared" si="168"/>
        <v>1305381</v>
      </c>
      <c r="EE152" s="263">
        <f t="shared" si="168"/>
        <v>101360800</v>
      </c>
      <c r="EF152" s="263">
        <f t="shared" si="168"/>
        <v>21033120</v>
      </c>
      <c r="EG152" s="263">
        <f t="shared" si="168"/>
        <v>9868043</v>
      </c>
      <c r="EH152" s="263">
        <f t="shared" si="168"/>
        <v>7427630</v>
      </c>
      <c r="EI152" s="263">
        <f t="shared" si="168"/>
        <v>50794850</v>
      </c>
      <c r="EJ152" s="263">
        <f t="shared" si="168"/>
        <v>6854</v>
      </c>
      <c r="EK152" s="263">
        <f t="shared" si="168"/>
        <v>1454716</v>
      </c>
      <c r="EL152" s="263">
        <f t="shared" si="168"/>
        <v>7894515</v>
      </c>
      <c r="EM152" s="263">
        <f t="shared" si="168"/>
        <v>2881043</v>
      </c>
      <c r="EN152" s="263">
        <f t="shared" si="168"/>
        <v>9039942</v>
      </c>
      <c r="EO152" s="263">
        <f t="shared" si="168"/>
        <v>1154762</v>
      </c>
      <c r="EP152" s="263">
        <f t="shared" si="168"/>
        <v>579762</v>
      </c>
      <c r="EQ152" s="263">
        <f t="shared" si="168"/>
        <v>1012302</v>
      </c>
      <c r="ER152" s="263">
        <f t="shared" si="168"/>
        <v>5547497</v>
      </c>
      <c r="ES152" s="263">
        <f t="shared" si="168"/>
        <v>0</v>
      </c>
      <c r="ET152" s="263">
        <f t="shared" si="168"/>
        <v>103877</v>
      </c>
      <c r="EU152" s="263">
        <f t="shared" si="168"/>
        <v>406233</v>
      </c>
      <c r="EV152" s="263">
        <f t="shared" si="168"/>
        <v>235509</v>
      </c>
      <c r="EW152" s="263">
        <f t="shared" si="168"/>
        <v>27256370</v>
      </c>
      <c r="EX152" s="263">
        <f t="shared" si="168"/>
        <v>6812643</v>
      </c>
      <c r="EY152" s="263">
        <f t="shared" si="168"/>
        <v>1929336</v>
      </c>
      <c r="EZ152" s="263">
        <f t="shared" si="168"/>
        <v>2507168</v>
      </c>
      <c r="FA152" s="263">
        <f t="shared" si="168"/>
        <v>13449540</v>
      </c>
      <c r="FB152" s="263">
        <f t="shared" si="168"/>
        <v>45351</v>
      </c>
      <c r="FC152" s="263">
        <f t="shared" si="168"/>
        <v>345753</v>
      </c>
      <c r="FD152" s="263">
        <f t="shared" si="168"/>
        <v>1533680</v>
      </c>
      <c r="FE152" s="263">
        <f t="shared" si="168"/>
        <v>603509</v>
      </c>
      <c r="FF152" s="263">
        <f t="shared" si="168"/>
        <v>10908830</v>
      </c>
      <c r="FG152" s="263">
        <f t="shared" si="168"/>
        <v>3011858</v>
      </c>
      <c r="FH152" s="263">
        <f t="shared" si="168"/>
        <v>408617</v>
      </c>
      <c r="FI152" s="263">
        <f t="shared" si="168"/>
        <v>751903</v>
      </c>
      <c r="FJ152" s="263">
        <f t="shared" si="168"/>
        <v>2529435</v>
      </c>
      <c r="FK152" s="263">
        <f t="shared" si="168"/>
        <v>45751</v>
      </c>
      <c r="FL152" s="263">
        <f t="shared" si="168"/>
        <v>88893</v>
      </c>
      <c r="FM152" s="263">
        <f t="shared" si="168"/>
        <v>354524</v>
      </c>
      <c r="FN152" s="263">
        <f t="shared" si="168"/>
        <v>149562</v>
      </c>
      <c r="FO152" s="263">
        <f t="shared" si="168"/>
        <v>8989503</v>
      </c>
      <c r="FP152" s="263">
        <f t="shared" si="168"/>
        <v>6722379</v>
      </c>
      <c r="FQ152" s="263">
        <f t="shared" ref="FQ152:HH156" si="169">+FQ64</f>
        <v>99811</v>
      </c>
      <c r="FR152" s="263">
        <f t="shared" si="169"/>
        <v>26996</v>
      </c>
      <c r="FS152" s="263">
        <f t="shared" si="169"/>
        <v>2076473</v>
      </c>
      <c r="FT152" s="263">
        <f t="shared" si="169"/>
        <v>0</v>
      </c>
      <c r="FU152" s="263">
        <f t="shared" si="169"/>
        <v>28330</v>
      </c>
      <c r="FV152" s="263">
        <f t="shared" si="169"/>
        <v>32395</v>
      </c>
      <c r="FW152" s="263">
        <f t="shared" si="169"/>
        <v>3119</v>
      </c>
      <c r="FX152" s="263">
        <f t="shared" si="169"/>
        <v>19779130</v>
      </c>
      <c r="FY152" s="263">
        <f t="shared" si="169"/>
        <v>3637198</v>
      </c>
      <c r="FZ152" s="263">
        <f t="shared" si="169"/>
        <v>2773740</v>
      </c>
      <c r="GA152" s="263">
        <f t="shared" si="169"/>
        <v>1905181</v>
      </c>
      <c r="GB152" s="263">
        <f t="shared" si="169"/>
        <v>10763720</v>
      </c>
      <c r="GC152" s="263">
        <f t="shared" si="169"/>
        <v>0</v>
      </c>
      <c r="GD152" s="263">
        <f t="shared" si="169"/>
        <v>87153</v>
      </c>
      <c r="GE152" s="263">
        <f t="shared" si="169"/>
        <v>506563</v>
      </c>
      <c r="GF152" s="263">
        <f t="shared" si="169"/>
        <v>105576</v>
      </c>
      <c r="GG152" s="263">
        <f t="shared" si="169"/>
        <v>5790892</v>
      </c>
      <c r="GH152" s="263">
        <f t="shared" si="169"/>
        <v>76582</v>
      </c>
      <c r="GI152" s="263">
        <f t="shared" si="169"/>
        <v>44700</v>
      </c>
      <c r="GJ152" s="263">
        <f t="shared" si="169"/>
        <v>70633</v>
      </c>
      <c r="GK152" s="263">
        <f t="shared" si="169"/>
        <v>2680613</v>
      </c>
      <c r="GL152" s="263">
        <f t="shared" si="169"/>
        <v>2918365</v>
      </c>
      <c r="GM152" s="263">
        <f t="shared" si="169"/>
        <v>0</v>
      </c>
      <c r="GN152" s="263">
        <f t="shared" si="169"/>
        <v>0</v>
      </c>
      <c r="GO152" s="263">
        <f t="shared" si="169"/>
        <v>0</v>
      </c>
      <c r="GP152" s="263">
        <f t="shared" si="169"/>
        <v>2554365</v>
      </c>
      <c r="GQ152" s="263">
        <f t="shared" si="169"/>
        <v>43284</v>
      </c>
      <c r="GR152" s="263">
        <f t="shared" si="169"/>
        <v>1333941</v>
      </c>
      <c r="GS152" s="263">
        <f t="shared" si="169"/>
        <v>1163349</v>
      </c>
      <c r="GT152" s="263">
        <f t="shared" si="169"/>
        <v>0</v>
      </c>
      <c r="GU152" s="263">
        <f t="shared" si="169"/>
        <v>0</v>
      </c>
      <c r="GV152" s="263">
        <f t="shared" si="169"/>
        <v>0</v>
      </c>
      <c r="GW152" s="263">
        <f t="shared" si="169"/>
        <v>13791</v>
      </c>
      <c r="GX152" s="263">
        <f t="shared" si="169"/>
        <v>0</v>
      </c>
      <c r="GY152" s="263">
        <f t="shared" si="169"/>
        <v>10369110</v>
      </c>
      <c r="GZ152" s="263">
        <f t="shared" si="169"/>
        <v>3089855</v>
      </c>
      <c r="HA152" s="263">
        <f t="shared" si="169"/>
        <v>1135920</v>
      </c>
      <c r="HB152" s="263">
        <f t="shared" si="169"/>
        <v>306053</v>
      </c>
      <c r="HC152" s="263">
        <f t="shared" si="169"/>
        <v>4367634</v>
      </c>
      <c r="HD152" s="263">
        <f t="shared" si="169"/>
        <v>141199</v>
      </c>
      <c r="HE152" s="263">
        <f t="shared" si="169"/>
        <v>142648</v>
      </c>
      <c r="HF152" s="263">
        <f t="shared" si="169"/>
        <v>770193</v>
      </c>
      <c r="HG152" s="263">
        <f t="shared" si="169"/>
        <v>364946</v>
      </c>
      <c r="HH152" s="263">
        <f t="shared" si="169"/>
        <v>69504930</v>
      </c>
    </row>
    <row r="153" spans="1:216" x14ac:dyDescent="0.2">
      <c r="A153" s="263" t="s">
        <v>231</v>
      </c>
      <c r="B153" s="263">
        <f>+C153+Z153+AY153+CP153+CW153+DD153+DK153</f>
        <v>68507760</v>
      </c>
      <c r="C153" s="263">
        <f t="shared" ref="C153:Y153" si="170">+C86</f>
        <v>6577295</v>
      </c>
      <c r="D153" s="263">
        <f t="shared" si="170"/>
        <v>3562320</v>
      </c>
      <c r="E153" s="263">
        <f t="shared" si="170"/>
        <v>2550553</v>
      </c>
      <c r="F153" s="263">
        <f t="shared" si="170"/>
        <v>1843072</v>
      </c>
      <c r="G153" s="263">
        <f t="shared" si="170"/>
        <v>707481</v>
      </c>
      <c r="H153" s="263">
        <f t="shared" si="170"/>
        <v>723944</v>
      </c>
      <c r="I153" s="263">
        <f t="shared" si="170"/>
        <v>339969</v>
      </c>
      <c r="J153" s="263">
        <f t="shared" si="170"/>
        <v>383975</v>
      </c>
      <c r="K153" s="263">
        <f t="shared" si="170"/>
        <v>236385</v>
      </c>
      <c r="L153" s="263">
        <f t="shared" si="170"/>
        <v>111551</v>
      </c>
      <c r="M153" s="263">
        <f t="shared" si="170"/>
        <v>124834</v>
      </c>
      <c r="N153" s="263">
        <f t="shared" ref="N153:P153" si="171">+N86</f>
        <v>51438</v>
      </c>
      <c r="O153" s="263">
        <f t="shared" si="171"/>
        <v>38941</v>
      </c>
      <c r="P153" s="263">
        <f t="shared" si="171"/>
        <v>12497</v>
      </c>
      <c r="Q153" s="263">
        <f t="shared" si="170"/>
        <v>104940</v>
      </c>
      <c r="R153" s="263">
        <f t="shared" si="170"/>
        <v>0</v>
      </c>
      <c r="S153" s="263">
        <f t="shared" si="170"/>
        <v>21423</v>
      </c>
      <c r="T153" s="263">
        <f t="shared" si="170"/>
        <v>2742054</v>
      </c>
      <c r="U153" s="263">
        <f t="shared" si="170"/>
        <v>2097194</v>
      </c>
      <c r="V153" s="263">
        <f t="shared" si="170"/>
        <v>545659</v>
      </c>
      <c r="W153" s="263">
        <f t="shared" si="170"/>
        <v>133058</v>
      </c>
      <c r="X153" s="263">
        <f t="shared" si="170"/>
        <v>58077</v>
      </c>
      <c r="Y153" s="263">
        <f t="shared" si="170"/>
        <v>74981</v>
      </c>
      <c r="Z153" s="263">
        <f t="shared" ref="Z153:AO167" si="172">+Z65</f>
        <v>24599150</v>
      </c>
      <c r="AA153" s="263">
        <f t="shared" si="172"/>
        <v>22369760</v>
      </c>
      <c r="AB153" s="263">
        <f t="shared" si="172"/>
        <v>172361</v>
      </c>
      <c r="AC153" s="263">
        <f t="shared" si="172"/>
        <v>10102600</v>
      </c>
      <c r="AD153" s="263">
        <f t="shared" si="172"/>
        <v>1936396</v>
      </c>
      <c r="AE153" s="263">
        <f t="shared" si="172"/>
        <v>132683</v>
      </c>
      <c r="AF153" s="263">
        <f t="shared" si="172"/>
        <v>2778897</v>
      </c>
      <c r="AG153" s="263">
        <f t="shared" si="172"/>
        <v>1035255</v>
      </c>
      <c r="AH153" s="263">
        <f t="shared" si="172"/>
        <v>3037974</v>
      </c>
      <c r="AI153" s="263">
        <f t="shared" si="172"/>
        <v>508885</v>
      </c>
      <c r="AJ153" s="263">
        <f t="shared" si="172"/>
        <v>1979471</v>
      </c>
      <c r="AK153" s="263">
        <f t="shared" si="172"/>
        <v>609877</v>
      </c>
      <c r="AL153" s="263">
        <f t="shared" si="172"/>
        <v>75367</v>
      </c>
      <c r="AM153" s="263">
        <f t="shared" si="172"/>
        <v>2229386</v>
      </c>
      <c r="AN153" s="263">
        <f t="shared" si="172"/>
        <v>1633</v>
      </c>
      <c r="AO153" s="263">
        <f t="shared" si="172"/>
        <v>1429750</v>
      </c>
      <c r="AP153" s="263">
        <f t="shared" si="165"/>
        <v>245849</v>
      </c>
      <c r="AQ153" s="263">
        <f t="shared" si="165"/>
        <v>0</v>
      </c>
      <c r="AR153" s="263">
        <f t="shared" si="165"/>
        <v>404612</v>
      </c>
      <c r="AS153" s="263">
        <f t="shared" si="165"/>
        <v>0</v>
      </c>
      <c r="AT153" s="263">
        <f t="shared" si="165"/>
        <v>39116</v>
      </c>
      <c r="AU153" s="263">
        <f t="shared" si="165"/>
        <v>0</v>
      </c>
      <c r="AV153" s="263">
        <f t="shared" si="165"/>
        <v>74185</v>
      </c>
      <c r="AW153" s="263">
        <f t="shared" si="165"/>
        <v>23447</v>
      </c>
      <c r="AX153" s="263">
        <f t="shared" si="165"/>
        <v>10795</v>
      </c>
      <c r="AY153" s="263">
        <f t="shared" si="165"/>
        <v>4869731</v>
      </c>
      <c r="AZ153" s="263">
        <f t="shared" si="165"/>
        <v>820223</v>
      </c>
      <c r="BA153" s="263">
        <f t="shared" si="165"/>
        <v>138853</v>
      </c>
      <c r="BB153" s="263">
        <f t="shared" si="165"/>
        <v>57112</v>
      </c>
      <c r="BC153" s="263">
        <f t="shared" si="165"/>
        <v>591116</v>
      </c>
      <c r="BD153" s="263">
        <f t="shared" si="165"/>
        <v>33142</v>
      </c>
      <c r="BE153" s="263">
        <f t="shared" si="165"/>
        <v>0</v>
      </c>
      <c r="BF153" s="263">
        <f t="shared" si="165"/>
        <v>0</v>
      </c>
      <c r="BG153" s="263">
        <f t="shared" si="166"/>
        <v>120687</v>
      </c>
      <c r="BH153" s="263">
        <f t="shared" si="166"/>
        <v>0</v>
      </c>
      <c r="BI153" s="263">
        <f t="shared" si="166"/>
        <v>0</v>
      </c>
      <c r="BJ153" s="263">
        <f t="shared" si="166"/>
        <v>120687</v>
      </c>
      <c r="BK153" s="263">
        <f t="shared" si="166"/>
        <v>0</v>
      </c>
      <c r="BL153" s="263">
        <f t="shared" si="166"/>
        <v>0</v>
      </c>
      <c r="BM153" s="263">
        <f t="shared" si="166"/>
        <v>0</v>
      </c>
      <c r="BN153" s="263">
        <f t="shared" si="165"/>
        <v>1026483</v>
      </c>
      <c r="BO153" s="263">
        <f t="shared" si="165"/>
        <v>0</v>
      </c>
      <c r="BP153" s="263">
        <f t="shared" si="165"/>
        <v>19798</v>
      </c>
      <c r="BQ153" s="263">
        <f t="shared" si="165"/>
        <v>1006685</v>
      </c>
      <c r="BR153" s="263">
        <f t="shared" si="165"/>
        <v>0</v>
      </c>
      <c r="BS153" s="263">
        <f t="shared" si="165"/>
        <v>0</v>
      </c>
      <c r="BT153" s="263">
        <f t="shared" si="165"/>
        <v>0</v>
      </c>
      <c r="BU153" s="263">
        <f t="shared" si="165"/>
        <v>669590</v>
      </c>
      <c r="BV153" s="263">
        <f t="shared" si="165"/>
        <v>22619</v>
      </c>
      <c r="BW153" s="263">
        <f t="shared" si="165"/>
        <v>38326</v>
      </c>
      <c r="BX153" s="263">
        <f t="shared" si="165"/>
        <v>572833</v>
      </c>
      <c r="BY153" s="263">
        <f t="shared" si="165"/>
        <v>35813</v>
      </c>
      <c r="BZ153" s="263">
        <f t="shared" si="165"/>
        <v>0</v>
      </c>
      <c r="CA153" s="263">
        <f t="shared" si="165"/>
        <v>0</v>
      </c>
      <c r="CB153" s="263">
        <f t="shared" si="165"/>
        <v>504576</v>
      </c>
      <c r="CC153" s="263">
        <f t="shared" si="165"/>
        <v>349252</v>
      </c>
      <c r="CD153" s="263">
        <f t="shared" si="165"/>
        <v>9324</v>
      </c>
      <c r="CE153" s="263">
        <f t="shared" si="165"/>
        <v>145999</v>
      </c>
      <c r="CF153" s="263">
        <f t="shared" si="165"/>
        <v>0</v>
      </c>
      <c r="CG153" s="263">
        <f t="shared" si="165"/>
        <v>0</v>
      </c>
      <c r="CH153" s="263">
        <f t="shared" si="165"/>
        <v>0</v>
      </c>
      <c r="CI153" s="263">
        <f t="shared" si="165"/>
        <v>1728172</v>
      </c>
      <c r="CJ153" s="263">
        <f t="shared" si="165"/>
        <v>286927</v>
      </c>
      <c r="CK153" s="263">
        <f t="shared" si="165"/>
        <v>71133</v>
      </c>
      <c r="CL153" s="263">
        <f t="shared" si="165"/>
        <v>1032271</v>
      </c>
      <c r="CM153" s="263">
        <f t="shared" si="165"/>
        <v>12880</v>
      </c>
      <c r="CN153" s="263">
        <f t="shared" si="165"/>
        <v>0</v>
      </c>
      <c r="CO153" s="263">
        <f t="shared" si="165"/>
        <v>324961</v>
      </c>
      <c r="CP153" s="263">
        <f t="shared" ref="CP153:DC167" si="173">+CP86</f>
        <v>1799623</v>
      </c>
      <c r="CQ153" s="263">
        <f t="shared" si="173"/>
        <v>183937</v>
      </c>
      <c r="CR153" s="263">
        <f t="shared" si="173"/>
        <v>416858</v>
      </c>
      <c r="CS153" s="263">
        <f t="shared" si="173"/>
        <v>349799</v>
      </c>
      <c r="CT153" s="263">
        <f t="shared" si="173"/>
        <v>347735</v>
      </c>
      <c r="CU153" s="263">
        <f t="shared" si="173"/>
        <v>269016</v>
      </c>
      <c r="CV153" s="263">
        <f t="shared" si="173"/>
        <v>232279</v>
      </c>
      <c r="CW153" s="263">
        <f t="shared" si="173"/>
        <v>44631</v>
      </c>
      <c r="CX153" s="263">
        <f t="shared" si="173"/>
        <v>0</v>
      </c>
      <c r="CY153" s="263">
        <f t="shared" si="173"/>
        <v>0</v>
      </c>
      <c r="CZ153" s="263">
        <f t="shared" si="173"/>
        <v>0</v>
      </c>
      <c r="DA153" s="263">
        <f t="shared" si="173"/>
        <v>33920</v>
      </c>
      <c r="DB153" s="263">
        <f t="shared" si="173"/>
        <v>4352</v>
      </c>
      <c r="DC153" s="263">
        <f t="shared" si="173"/>
        <v>0</v>
      </c>
      <c r="DD153" s="263">
        <f t="shared" ref="DD153:DS167" si="174">+DD65</f>
        <v>15829120</v>
      </c>
      <c r="DE153" s="263">
        <f t="shared" si="174"/>
        <v>3843897</v>
      </c>
      <c r="DF153" s="263">
        <f t="shared" si="174"/>
        <v>4883359</v>
      </c>
      <c r="DG153" s="263">
        <f t="shared" si="174"/>
        <v>6558105</v>
      </c>
      <c r="DH153" s="263">
        <f t="shared" si="174"/>
        <v>77566</v>
      </c>
      <c r="DI153" s="263">
        <f t="shared" si="174"/>
        <v>125244</v>
      </c>
      <c r="DJ153" s="263">
        <f t="shared" si="174"/>
        <v>340953</v>
      </c>
      <c r="DK153" s="263">
        <f t="shared" si="174"/>
        <v>14788210</v>
      </c>
      <c r="DL153" s="263">
        <f t="shared" si="174"/>
        <v>8089773</v>
      </c>
      <c r="DM153" s="263">
        <f t="shared" si="174"/>
        <v>4380320</v>
      </c>
      <c r="DN153" s="263">
        <f t="shared" si="174"/>
        <v>152063</v>
      </c>
      <c r="DO153" s="263">
        <f t="shared" si="174"/>
        <v>544736</v>
      </c>
      <c r="DP153" s="263">
        <f t="shared" si="174"/>
        <v>185623</v>
      </c>
      <c r="DQ153" s="263">
        <f t="shared" si="174"/>
        <v>3137577</v>
      </c>
      <c r="DR153" s="263">
        <f t="shared" si="174"/>
        <v>0</v>
      </c>
      <c r="DS153" s="263">
        <f t="shared" si="174"/>
        <v>64646</v>
      </c>
      <c r="DT153" s="263">
        <f t="shared" si="168"/>
        <v>201206</v>
      </c>
      <c r="DU153" s="263">
        <f t="shared" si="168"/>
        <v>94469</v>
      </c>
      <c r="DV153" s="263">
        <f t="shared" si="168"/>
        <v>3686149</v>
      </c>
      <c r="DW153" s="263">
        <f t="shared" si="168"/>
        <v>194151</v>
      </c>
      <c r="DX153" s="263">
        <f t="shared" si="168"/>
        <v>344361</v>
      </c>
      <c r="DY153" s="263">
        <f t="shared" si="168"/>
        <v>136282</v>
      </c>
      <c r="DZ153" s="263">
        <f t="shared" si="168"/>
        <v>2592956</v>
      </c>
      <c r="EA153" s="263">
        <f t="shared" si="168"/>
        <v>0</v>
      </c>
      <c r="EB153" s="263">
        <f t="shared" si="168"/>
        <v>8339</v>
      </c>
      <c r="EC153" s="263">
        <f t="shared" si="168"/>
        <v>310018</v>
      </c>
      <c r="ED153" s="263">
        <f t="shared" si="168"/>
        <v>100041</v>
      </c>
      <c r="EE153" s="263">
        <f t="shared" si="168"/>
        <v>7353723</v>
      </c>
      <c r="EF153" s="263">
        <f t="shared" si="168"/>
        <v>308429</v>
      </c>
      <c r="EG153" s="263">
        <f t="shared" si="168"/>
        <v>864963</v>
      </c>
      <c r="EH153" s="263">
        <f t="shared" si="168"/>
        <v>321906</v>
      </c>
      <c r="EI153" s="263">
        <f t="shared" si="168"/>
        <v>5090827</v>
      </c>
      <c r="EJ153" s="263">
        <f t="shared" si="168"/>
        <v>0</v>
      </c>
      <c r="EK153" s="263">
        <f t="shared" si="168"/>
        <v>72985</v>
      </c>
      <c r="EL153" s="263">
        <f t="shared" si="168"/>
        <v>503170</v>
      </c>
      <c r="EM153" s="263">
        <f t="shared" si="168"/>
        <v>191444</v>
      </c>
      <c r="EN153" s="263">
        <f t="shared" si="168"/>
        <v>678705</v>
      </c>
      <c r="EO153" s="263">
        <f t="shared" si="168"/>
        <v>37785</v>
      </c>
      <c r="EP153" s="263">
        <f t="shared" si="168"/>
        <v>24134</v>
      </c>
      <c r="EQ153" s="263">
        <f t="shared" si="168"/>
        <v>0</v>
      </c>
      <c r="ER153" s="263">
        <f t="shared" si="168"/>
        <v>605665</v>
      </c>
      <c r="ES153" s="263">
        <f t="shared" si="168"/>
        <v>0</v>
      </c>
      <c r="ET153" s="263">
        <f t="shared" si="168"/>
        <v>0</v>
      </c>
      <c r="EU153" s="263">
        <f t="shared" si="168"/>
        <v>8054</v>
      </c>
      <c r="EV153" s="263">
        <f t="shared" si="168"/>
        <v>3067</v>
      </c>
      <c r="EW153" s="263">
        <f t="shared" si="168"/>
        <v>1557524</v>
      </c>
      <c r="EX153" s="263">
        <f t="shared" si="168"/>
        <v>197647</v>
      </c>
      <c r="EY153" s="263">
        <f t="shared" si="168"/>
        <v>226242</v>
      </c>
      <c r="EZ153" s="263">
        <f t="shared" si="168"/>
        <v>138344</v>
      </c>
      <c r="FA153" s="263">
        <f t="shared" si="168"/>
        <v>851464</v>
      </c>
      <c r="FB153" s="263">
        <f t="shared" si="168"/>
        <v>3998</v>
      </c>
      <c r="FC153" s="263">
        <f t="shared" si="168"/>
        <v>10603</v>
      </c>
      <c r="FD153" s="263">
        <f t="shared" si="168"/>
        <v>56132</v>
      </c>
      <c r="FE153" s="263">
        <f t="shared" si="168"/>
        <v>73094</v>
      </c>
      <c r="FF153" s="263">
        <f t="shared" si="168"/>
        <v>906108</v>
      </c>
      <c r="FG153" s="263">
        <f t="shared" si="168"/>
        <v>62455</v>
      </c>
      <c r="FH153" s="263">
        <f t="shared" si="168"/>
        <v>42873</v>
      </c>
      <c r="FI153" s="263">
        <f t="shared" si="168"/>
        <v>24257</v>
      </c>
      <c r="FJ153" s="263">
        <f t="shared" si="168"/>
        <v>703254</v>
      </c>
      <c r="FK153" s="263">
        <f t="shared" si="168"/>
        <v>0</v>
      </c>
      <c r="FL153" s="263">
        <f t="shared" si="168"/>
        <v>0</v>
      </c>
      <c r="FM153" s="263">
        <f t="shared" si="168"/>
        <v>0</v>
      </c>
      <c r="FN153" s="263">
        <f t="shared" si="168"/>
        <v>0</v>
      </c>
      <c r="FO153" s="263">
        <f t="shared" si="168"/>
        <v>1547559</v>
      </c>
      <c r="FP153" s="263">
        <f t="shared" si="168"/>
        <v>1245932</v>
      </c>
      <c r="FQ153" s="263">
        <f t="shared" si="169"/>
        <v>56784</v>
      </c>
      <c r="FR153" s="263">
        <f t="shared" si="169"/>
        <v>0</v>
      </c>
      <c r="FS153" s="263">
        <f t="shared" si="169"/>
        <v>244843</v>
      </c>
      <c r="FT153" s="263">
        <f t="shared" si="169"/>
        <v>0</v>
      </c>
      <c r="FU153" s="263">
        <f t="shared" si="169"/>
        <v>0</v>
      </c>
      <c r="FV153" s="263">
        <f t="shared" si="169"/>
        <v>0</v>
      </c>
      <c r="FW153" s="263">
        <f t="shared" si="169"/>
        <v>0</v>
      </c>
      <c r="FX153" s="263">
        <f t="shared" si="169"/>
        <v>1343576</v>
      </c>
      <c r="FY153" s="263">
        <f t="shared" si="169"/>
        <v>132314</v>
      </c>
      <c r="FZ153" s="263">
        <f t="shared" si="169"/>
        <v>368326</v>
      </c>
      <c r="GA153" s="263">
        <f t="shared" si="169"/>
        <v>146047</v>
      </c>
      <c r="GB153" s="263">
        <f t="shared" si="169"/>
        <v>633450</v>
      </c>
      <c r="GC153" s="263">
        <f t="shared" si="169"/>
        <v>0</v>
      </c>
      <c r="GD153" s="263">
        <f t="shared" si="169"/>
        <v>0</v>
      </c>
      <c r="GE153" s="263">
        <f t="shared" si="169"/>
        <v>63440</v>
      </c>
      <c r="GF153" s="263">
        <f t="shared" si="169"/>
        <v>0</v>
      </c>
      <c r="GG153" s="263">
        <f t="shared" si="169"/>
        <v>270459</v>
      </c>
      <c r="GH153" s="263">
        <f t="shared" si="169"/>
        <v>0</v>
      </c>
      <c r="GI153" s="263">
        <f t="shared" si="169"/>
        <v>0</v>
      </c>
      <c r="GJ153" s="263">
        <f t="shared" si="169"/>
        <v>0</v>
      </c>
      <c r="GK153" s="263">
        <f t="shared" si="169"/>
        <v>183924</v>
      </c>
      <c r="GL153" s="263">
        <f t="shared" si="169"/>
        <v>86535</v>
      </c>
      <c r="GM153" s="263">
        <f t="shared" si="169"/>
        <v>0</v>
      </c>
      <c r="GN153" s="263">
        <f t="shared" si="169"/>
        <v>0</v>
      </c>
      <c r="GO153" s="263">
        <f t="shared" si="169"/>
        <v>0</v>
      </c>
      <c r="GP153" s="263">
        <f t="shared" si="169"/>
        <v>151699</v>
      </c>
      <c r="GQ153" s="263">
        <f t="shared" si="169"/>
        <v>8682</v>
      </c>
      <c r="GR153" s="263">
        <f t="shared" si="169"/>
        <v>135420</v>
      </c>
      <c r="GS153" s="263">
        <f t="shared" si="169"/>
        <v>7597</v>
      </c>
      <c r="GT153" s="263">
        <f t="shared" si="169"/>
        <v>0</v>
      </c>
      <c r="GU153" s="263">
        <f t="shared" si="169"/>
        <v>0</v>
      </c>
      <c r="GV153" s="263">
        <f t="shared" si="169"/>
        <v>0</v>
      </c>
      <c r="GW153" s="263">
        <f t="shared" si="169"/>
        <v>0</v>
      </c>
      <c r="GX153" s="263">
        <f t="shared" si="169"/>
        <v>0</v>
      </c>
      <c r="GY153" s="263">
        <f t="shared" si="169"/>
        <v>921510</v>
      </c>
      <c r="GZ153" s="263">
        <f t="shared" si="169"/>
        <v>105584</v>
      </c>
      <c r="HA153" s="263">
        <f t="shared" si="169"/>
        <v>134717</v>
      </c>
      <c r="HB153" s="263">
        <f t="shared" si="169"/>
        <v>32379</v>
      </c>
      <c r="HC153" s="263">
        <f t="shared" si="169"/>
        <v>537298</v>
      </c>
      <c r="HD153" s="263">
        <f t="shared" si="169"/>
        <v>0</v>
      </c>
      <c r="HE153" s="263">
        <f t="shared" si="169"/>
        <v>0</v>
      </c>
      <c r="HF153" s="263">
        <f t="shared" si="169"/>
        <v>104279</v>
      </c>
      <c r="HG153" s="263">
        <f t="shared" si="169"/>
        <v>7254</v>
      </c>
      <c r="HH153" s="263">
        <f t="shared" si="169"/>
        <v>4357287</v>
      </c>
    </row>
    <row r="154" spans="1:216" x14ac:dyDescent="0.2">
      <c r="A154" s="263" t="s">
        <v>232</v>
      </c>
      <c r="B154" s="263">
        <f t="shared" ref="B154:B167" si="175">+C154+Z154+AY154+CP154+CW154+DD154+DK154</f>
        <v>121186802</v>
      </c>
      <c r="C154" s="263">
        <f t="shared" ref="C154:Y154" si="176">+C87</f>
        <v>10296220</v>
      </c>
      <c r="D154" s="263">
        <f t="shared" si="176"/>
        <v>7232302</v>
      </c>
      <c r="E154" s="263">
        <f t="shared" si="176"/>
        <v>4662602</v>
      </c>
      <c r="F154" s="263">
        <f t="shared" si="176"/>
        <v>2132546</v>
      </c>
      <c r="G154" s="263">
        <f t="shared" si="176"/>
        <v>2530056</v>
      </c>
      <c r="H154" s="263">
        <f t="shared" si="176"/>
        <v>2149579</v>
      </c>
      <c r="I154" s="263">
        <f t="shared" si="176"/>
        <v>1228732</v>
      </c>
      <c r="J154" s="263">
        <f t="shared" si="176"/>
        <v>916496</v>
      </c>
      <c r="K154" s="263">
        <f t="shared" si="176"/>
        <v>420121</v>
      </c>
      <c r="L154" s="263">
        <f t="shared" si="176"/>
        <v>199765</v>
      </c>
      <c r="M154" s="263">
        <f t="shared" si="176"/>
        <v>220357</v>
      </c>
      <c r="N154" s="263">
        <f t="shared" ref="N154:P154" si="177">+N87</f>
        <v>0</v>
      </c>
      <c r="O154" s="263">
        <f t="shared" si="177"/>
        <v>0</v>
      </c>
      <c r="P154" s="263">
        <f t="shared" si="177"/>
        <v>0</v>
      </c>
      <c r="Q154" s="263">
        <f t="shared" si="176"/>
        <v>90725</v>
      </c>
      <c r="R154" s="263">
        <f t="shared" si="176"/>
        <v>70183</v>
      </c>
      <c r="S154" s="263">
        <f t="shared" si="176"/>
        <v>9373</v>
      </c>
      <c r="T154" s="263">
        <f t="shared" si="176"/>
        <v>2710935</v>
      </c>
      <c r="U154" s="263">
        <f t="shared" si="176"/>
        <v>1844165</v>
      </c>
      <c r="V154" s="263">
        <f t="shared" si="176"/>
        <v>866771</v>
      </c>
      <c r="W154" s="263">
        <f t="shared" si="176"/>
        <v>67059</v>
      </c>
      <c r="X154" s="263">
        <f t="shared" si="176"/>
        <v>61257</v>
      </c>
      <c r="Y154" s="263">
        <f t="shared" si="176"/>
        <v>5802</v>
      </c>
      <c r="Z154" s="263">
        <f t="shared" si="172"/>
        <v>43425260</v>
      </c>
      <c r="AA154" s="263">
        <f t="shared" si="165"/>
        <v>39474320</v>
      </c>
      <c r="AB154" s="263">
        <f t="shared" si="165"/>
        <v>155991</v>
      </c>
      <c r="AC154" s="263">
        <f t="shared" si="165"/>
        <v>13415400</v>
      </c>
      <c r="AD154" s="263">
        <f t="shared" si="165"/>
        <v>2967975</v>
      </c>
      <c r="AE154" s="263">
        <f t="shared" si="165"/>
        <v>0</v>
      </c>
      <c r="AF154" s="263">
        <f t="shared" si="165"/>
        <v>3164290</v>
      </c>
      <c r="AG154" s="263">
        <f t="shared" si="165"/>
        <v>945020</v>
      </c>
      <c r="AH154" s="263">
        <f t="shared" si="165"/>
        <v>4191361</v>
      </c>
      <c r="AI154" s="263">
        <f t="shared" si="165"/>
        <v>825798</v>
      </c>
      <c r="AJ154" s="263">
        <f t="shared" si="165"/>
        <v>11667720</v>
      </c>
      <c r="AK154" s="263">
        <f t="shared" si="165"/>
        <v>2109294</v>
      </c>
      <c r="AL154" s="263">
        <f t="shared" si="165"/>
        <v>31485</v>
      </c>
      <c r="AM154" s="263">
        <f t="shared" si="165"/>
        <v>3931805</v>
      </c>
      <c r="AN154" s="263">
        <f t="shared" si="165"/>
        <v>12394</v>
      </c>
      <c r="AO154" s="263">
        <f t="shared" si="165"/>
        <v>1503560</v>
      </c>
      <c r="AP154" s="263">
        <f t="shared" si="165"/>
        <v>1249739</v>
      </c>
      <c r="AQ154" s="263">
        <f t="shared" si="165"/>
        <v>0</v>
      </c>
      <c r="AR154" s="263">
        <f t="shared" si="165"/>
        <v>701857</v>
      </c>
      <c r="AS154" s="263">
        <f t="shared" si="165"/>
        <v>18255</v>
      </c>
      <c r="AT154" s="263">
        <f t="shared" si="165"/>
        <v>197909</v>
      </c>
      <c r="AU154" s="263">
        <f t="shared" si="165"/>
        <v>0</v>
      </c>
      <c r="AV154" s="263">
        <f t="shared" si="165"/>
        <v>248090</v>
      </c>
      <c r="AW154" s="263">
        <f t="shared" si="165"/>
        <v>0</v>
      </c>
      <c r="AX154" s="263">
        <f t="shared" si="165"/>
        <v>0</v>
      </c>
      <c r="AY154" s="263">
        <f t="shared" si="165"/>
        <v>10531820</v>
      </c>
      <c r="AZ154" s="263">
        <f t="shared" si="165"/>
        <v>1407024</v>
      </c>
      <c r="BA154" s="263">
        <f t="shared" si="165"/>
        <v>289936</v>
      </c>
      <c r="BB154" s="263">
        <f t="shared" si="165"/>
        <v>0</v>
      </c>
      <c r="BC154" s="263">
        <f t="shared" si="165"/>
        <v>1117087</v>
      </c>
      <c r="BD154" s="263">
        <f t="shared" si="165"/>
        <v>0</v>
      </c>
      <c r="BE154" s="263">
        <f t="shared" si="165"/>
        <v>0</v>
      </c>
      <c r="BF154" s="263">
        <f t="shared" si="165"/>
        <v>0</v>
      </c>
      <c r="BG154" s="263">
        <f t="shared" si="166"/>
        <v>1195941</v>
      </c>
      <c r="BH154" s="263">
        <f t="shared" si="166"/>
        <v>424726</v>
      </c>
      <c r="BI154" s="263">
        <f t="shared" si="166"/>
        <v>0</v>
      </c>
      <c r="BJ154" s="263">
        <f t="shared" si="166"/>
        <v>771216</v>
      </c>
      <c r="BK154" s="263">
        <f t="shared" si="166"/>
        <v>0</v>
      </c>
      <c r="BL154" s="263">
        <f t="shared" si="166"/>
        <v>0</v>
      </c>
      <c r="BM154" s="263">
        <f t="shared" si="166"/>
        <v>0</v>
      </c>
      <c r="BN154" s="263">
        <f t="shared" si="165"/>
        <v>2212652</v>
      </c>
      <c r="BO154" s="263">
        <f t="shared" si="165"/>
        <v>12095</v>
      </c>
      <c r="BP154" s="263">
        <f t="shared" si="165"/>
        <v>17800</v>
      </c>
      <c r="BQ154" s="263">
        <f t="shared" si="165"/>
        <v>2182757</v>
      </c>
      <c r="BR154" s="263">
        <f t="shared" si="165"/>
        <v>0</v>
      </c>
      <c r="BS154" s="263">
        <f t="shared" si="165"/>
        <v>0</v>
      </c>
      <c r="BT154" s="263">
        <f t="shared" si="165"/>
        <v>0</v>
      </c>
      <c r="BU154" s="263">
        <f t="shared" si="165"/>
        <v>1716745</v>
      </c>
      <c r="BV154" s="263">
        <f t="shared" si="165"/>
        <v>51049</v>
      </c>
      <c r="BW154" s="263">
        <f t="shared" si="165"/>
        <v>50677</v>
      </c>
      <c r="BX154" s="263">
        <f t="shared" si="165"/>
        <v>1608972</v>
      </c>
      <c r="BY154" s="263">
        <f t="shared" si="165"/>
        <v>6047</v>
      </c>
      <c r="BZ154" s="263">
        <f t="shared" si="165"/>
        <v>0</v>
      </c>
      <c r="CA154" s="263">
        <f t="shared" si="165"/>
        <v>0</v>
      </c>
      <c r="CB154" s="263">
        <f t="shared" si="165"/>
        <v>10210</v>
      </c>
      <c r="CC154" s="263">
        <f t="shared" si="165"/>
        <v>0</v>
      </c>
      <c r="CD154" s="263">
        <f t="shared" si="165"/>
        <v>0</v>
      </c>
      <c r="CE154" s="263">
        <f t="shared" si="165"/>
        <v>10210</v>
      </c>
      <c r="CF154" s="263">
        <f t="shared" si="165"/>
        <v>0</v>
      </c>
      <c r="CG154" s="263">
        <f t="shared" si="165"/>
        <v>0</v>
      </c>
      <c r="CH154" s="263">
        <f t="shared" si="165"/>
        <v>0</v>
      </c>
      <c r="CI154" s="263">
        <f t="shared" si="165"/>
        <v>3989249</v>
      </c>
      <c r="CJ154" s="263">
        <f t="shared" si="165"/>
        <v>751906</v>
      </c>
      <c r="CK154" s="263">
        <f t="shared" si="165"/>
        <v>68170</v>
      </c>
      <c r="CL154" s="263">
        <f t="shared" si="165"/>
        <v>2795388</v>
      </c>
      <c r="CM154" s="263">
        <f t="shared" si="165"/>
        <v>71569</v>
      </c>
      <c r="CN154" s="263">
        <f t="shared" si="165"/>
        <v>0</v>
      </c>
      <c r="CO154" s="263">
        <f t="shared" si="165"/>
        <v>302216</v>
      </c>
      <c r="CP154" s="263">
        <f t="shared" si="173"/>
        <v>3125094</v>
      </c>
      <c r="CQ154" s="263">
        <f t="shared" si="173"/>
        <v>174230</v>
      </c>
      <c r="CR154" s="263">
        <f t="shared" si="173"/>
        <v>616304</v>
      </c>
      <c r="CS154" s="263">
        <f t="shared" si="173"/>
        <v>53167</v>
      </c>
      <c r="CT154" s="263">
        <f t="shared" si="173"/>
        <v>1074837</v>
      </c>
      <c r="CU154" s="263">
        <f t="shared" si="173"/>
        <v>116042</v>
      </c>
      <c r="CV154" s="263">
        <f t="shared" si="173"/>
        <v>1090514</v>
      </c>
      <c r="CW154" s="263">
        <f t="shared" si="173"/>
        <v>95288</v>
      </c>
      <c r="CX154" s="263">
        <f t="shared" si="173"/>
        <v>0</v>
      </c>
      <c r="CY154" s="263">
        <f t="shared" si="173"/>
        <v>0</v>
      </c>
      <c r="CZ154" s="263">
        <f t="shared" si="173"/>
        <v>0</v>
      </c>
      <c r="DA154" s="263">
        <f t="shared" si="173"/>
        <v>15621</v>
      </c>
      <c r="DB154" s="263">
        <f t="shared" si="173"/>
        <v>63935</v>
      </c>
      <c r="DC154" s="263">
        <f t="shared" si="173"/>
        <v>15733</v>
      </c>
      <c r="DD154" s="263">
        <f t="shared" si="174"/>
        <v>28086540</v>
      </c>
      <c r="DE154" s="263">
        <f t="shared" ref="DE154:FP157" si="178">+DE66</f>
        <v>3773505</v>
      </c>
      <c r="DF154" s="263">
        <f t="shared" si="178"/>
        <v>8343650</v>
      </c>
      <c r="DG154" s="263">
        <f t="shared" si="178"/>
        <v>14690750</v>
      </c>
      <c r="DH154" s="263">
        <f t="shared" si="178"/>
        <v>1174981</v>
      </c>
      <c r="DI154" s="263">
        <f t="shared" si="178"/>
        <v>61424</v>
      </c>
      <c r="DJ154" s="263">
        <f t="shared" si="178"/>
        <v>42229</v>
      </c>
      <c r="DK154" s="263">
        <f t="shared" si="178"/>
        <v>25626580</v>
      </c>
      <c r="DL154" s="263">
        <f t="shared" si="178"/>
        <v>12568510</v>
      </c>
      <c r="DM154" s="263">
        <f t="shared" si="178"/>
        <v>8019713</v>
      </c>
      <c r="DN154" s="263">
        <f t="shared" si="178"/>
        <v>773345</v>
      </c>
      <c r="DO154" s="263">
        <f t="shared" si="178"/>
        <v>790190</v>
      </c>
      <c r="DP154" s="263">
        <f t="shared" si="178"/>
        <v>765629</v>
      </c>
      <c r="DQ154" s="263">
        <f t="shared" si="178"/>
        <v>5078359</v>
      </c>
      <c r="DR154" s="263">
        <f t="shared" si="178"/>
        <v>0</v>
      </c>
      <c r="DS154" s="263">
        <f t="shared" si="178"/>
        <v>74209</v>
      </c>
      <c r="DT154" s="263">
        <f t="shared" si="178"/>
        <v>339352</v>
      </c>
      <c r="DU154" s="263">
        <f t="shared" si="178"/>
        <v>198629</v>
      </c>
      <c r="DV154" s="263">
        <f t="shared" si="178"/>
        <v>4516759</v>
      </c>
      <c r="DW154" s="263">
        <f t="shared" si="178"/>
        <v>332628</v>
      </c>
      <c r="DX154" s="263">
        <f t="shared" si="178"/>
        <v>480065</v>
      </c>
      <c r="DY154" s="263">
        <f t="shared" si="178"/>
        <v>443731</v>
      </c>
      <c r="DZ154" s="263">
        <f t="shared" si="178"/>
        <v>2943384</v>
      </c>
      <c r="EA154" s="263">
        <f t="shared" si="178"/>
        <v>0</v>
      </c>
      <c r="EB154" s="263">
        <f t="shared" si="178"/>
        <v>15365</v>
      </c>
      <c r="EC154" s="263">
        <f t="shared" si="178"/>
        <v>195119</v>
      </c>
      <c r="ED154" s="263">
        <f t="shared" si="178"/>
        <v>106467</v>
      </c>
      <c r="EE154" s="263">
        <f t="shared" si="178"/>
        <v>11836840</v>
      </c>
      <c r="EF154" s="263">
        <f t="shared" si="178"/>
        <v>1061914</v>
      </c>
      <c r="EG154" s="263">
        <f t="shared" si="178"/>
        <v>1219238</v>
      </c>
      <c r="EH154" s="263">
        <f t="shared" si="178"/>
        <v>1040562</v>
      </c>
      <c r="EI154" s="263">
        <f t="shared" si="178"/>
        <v>7676073</v>
      </c>
      <c r="EJ154" s="263">
        <f t="shared" si="178"/>
        <v>0</v>
      </c>
      <c r="EK154" s="263">
        <f t="shared" si="178"/>
        <v>83519</v>
      </c>
      <c r="EL154" s="263">
        <f t="shared" si="178"/>
        <v>527731</v>
      </c>
      <c r="EM154" s="263">
        <f t="shared" si="178"/>
        <v>227799</v>
      </c>
      <c r="EN154" s="263">
        <f t="shared" si="178"/>
        <v>694435</v>
      </c>
      <c r="EO154" s="263">
        <f t="shared" si="178"/>
        <v>44059</v>
      </c>
      <c r="EP154" s="263">
        <f t="shared" si="178"/>
        <v>51017</v>
      </c>
      <c r="EQ154" s="263">
        <f t="shared" si="178"/>
        <v>174051</v>
      </c>
      <c r="ER154" s="263">
        <f t="shared" si="178"/>
        <v>335217</v>
      </c>
      <c r="ES154" s="263">
        <f t="shared" si="178"/>
        <v>0</v>
      </c>
      <c r="ET154" s="263">
        <f t="shared" si="178"/>
        <v>6054</v>
      </c>
      <c r="EU154" s="263">
        <f t="shared" si="178"/>
        <v>6740</v>
      </c>
      <c r="EV154" s="263">
        <f t="shared" si="178"/>
        <v>77297</v>
      </c>
      <c r="EW154" s="263">
        <f t="shared" si="178"/>
        <v>5186874</v>
      </c>
      <c r="EX154" s="263">
        <f t="shared" si="178"/>
        <v>509272</v>
      </c>
      <c r="EY154" s="263">
        <f t="shared" si="178"/>
        <v>359832</v>
      </c>
      <c r="EZ154" s="263">
        <f t="shared" si="178"/>
        <v>231269</v>
      </c>
      <c r="FA154" s="263">
        <f t="shared" si="178"/>
        <v>3762536</v>
      </c>
      <c r="FB154" s="263">
        <f t="shared" si="178"/>
        <v>18677</v>
      </c>
      <c r="FC154" s="263">
        <f t="shared" si="178"/>
        <v>27798</v>
      </c>
      <c r="FD154" s="263">
        <f t="shared" si="178"/>
        <v>160124</v>
      </c>
      <c r="FE154" s="263">
        <f t="shared" si="178"/>
        <v>117365</v>
      </c>
      <c r="FF154" s="263">
        <f t="shared" si="178"/>
        <v>429307</v>
      </c>
      <c r="FG154" s="263">
        <f t="shared" si="178"/>
        <v>100928</v>
      </c>
      <c r="FH154" s="263">
        <f t="shared" si="178"/>
        <v>10624</v>
      </c>
      <c r="FI154" s="263">
        <f t="shared" si="178"/>
        <v>139815</v>
      </c>
      <c r="FJ154" s="263">
        <f t="shared" si="178"/>
        <v>131219</v>
      </c>
      <c r="FK154" s="263">
        <f t="shared" si="178"/>
        <v>26274</v>
      </c>
      <c r="FL154" s="263">
        <f t="shared" si="178"/>
        <v>0</v>
      </c>
      <c r="FM154" s="263">
        <f t="shared" si="178"/>
        <v>11252</v>
      </c>
      <c r="FN154" s="263">
        <f t="shared" si="178"/>
        <v>0</v>
      </c>
      <c r="FO154" s="263">
        <f t="shared" si="178"/>
        <v>2308383</v>
      </c>
      <c r="FP154" s="263">
        <f t="shared" si="178"/>
        <v>1912698</v>
      </c>
      <c r="FQ154" s="263">
        <f t="shared" si="169"/>
        <v>0</v>
      </c>
      <c r="FR154" s="263">
        <f t="shared" si="169"/>
        <v>0</v>
      </c>
      <c r="FS154" s="263">
        <f t="shared" si="169"/>
        <v>367355</v>
      </c>
      <c r="FT154" s="263">
        <f t="shared" si="169"/>
        <v>0</v>
      </c>
      <c r="FU154" s="263">
        <f t="shared" si="169"/>
        <v>28330</v>
      </c>
      <c r="FV154" s="263">
        <f t="shared" si="169"/>
        <v>0</v>
      </c>
      <c r="FW154" s="263">
        <f t="shared" si="169"/>
        <v>0</v>
      </c>
      <c r="FX154" s="263">
        <f t="shared" si="169"/>
        <v>2613883</v>
      </c>
      <c r="FY154" s="263">
        <f t="shared" si="169"/>
        <v>535930</v>
      </c>
      <c r="FZ154" s="263">
        <f t="shared" si="169"/>
        <v>224924</v>
      </c>
      <c r="GA154" s="263">
        <f t="shared" si="169"/>
        <v>91533</v>
      </c>
      <c r="GB154" s="263">
        <f t="shared" si="169"/>
        <v>1701608</v>
      </c>
      <c r="GC154" s="263">
        <f t="shared" si="169"/>
        <v>0</v>
      </c>
      <c r="GD154" s="263">
        <f t="shared" si="169"/>
        <v>0</v>
      </c>
      <c r="GE154" s="263">
        <f t="shared" si="169"/>
        <v>59887</v>
      </c>
      <c r="GF154" s="263">
        <f t="shared" si="169"/>
        <v>0</v>
      </c>
      <c r="GG154" s="263">
        <f t="shared" si="169"/>
        <v>676838</v>
      </c>
      <c r="GH154" s="263">
        <f t="shared" si="169"/>
        <v>0</v>
      </c>
      <c r="GI154" s="263">
        <f t="shared" si="169"/>
        <v>0</v>
      </c>
      <c r="GJ154" s="263">
        <f t="shared" si="169"/>
        <v>18563</v>
      </c>
      <c r="GK154" s="263">
        <f t="shared" si="169"/>
        <v>193605</v>
      </c>
      <c r="GL154" s="263">
        <f t="shared" si="169"/>
        <v>464669</v>
      </c>
      <c r="GM154" s="263">
        <f t="shared" si="169"/>
        <v>0</v>
      </c>
      <c r="GN154" s="263">
        <f t="shared" si="169"/>
        <v>0</v>
      </c>
      <c r="GO154" s="263">
        <f t="shared" si="169"/>
        <v>0</v>
      </c>
      <c r="GP154" s="263">
        <f t="shared" si="169"/>
        <v>250174</v>
      </c>
      <c r="GQ154" s="263">
        <f t="shared" si="169"/>
        <v>5569</v>
      </c>
      <c r="GR154" s="263">
        <f t="shared" si="169"/>
        <v>239693</v>
      </c>
      <c r="GS154" s="263">
        <f t="shared" si="169"/>
        <v>4912</v>
      </c>
      <c r="GT154" s="263">
        <f t="shared" si="169"/>
        <v>0</v>
      </c>
      <c r="GU154" s="263">
        <f t="shared" si="169"/>
        <v>0</v>
      </c>
      <c r="GV154" s="263">
        <f t="shared" si="169"/>
        <v>0</v>
      </c>
      <c r="GW154" s="263">
        <f t="shared" si="169"/>
        <v>0</v>
      </c>
      <c r="GX154" s="263">
        <f t="shared" si="169"/>
        <v>0</v>
      </c>
      <c r="GY154" s="263">
        <f t="shared" si="169"/>
        <v>1592609</v>
      </c>
      <c r="GZ154" s="263">
        <f t="shared" si="169"/>
        <v>472788</v>
      </c>
      <c r="HA154" s="263">
        <f t="shared" si="169"/>
        <v>325918</v>
      </c>
      <c r="HB154" s="263">
        <f t="shared" si="169"/>
        <v>0</v>
      </c>
      <c r="HC154" s="263">
        <f t="shared" si="169"/>
        <v>661480</v>
      </c>
      <c r="HD154" s="263">
        <f t="shared" si="169"/>
        <v>31643</v>
      </c>
      <c r="HE154" s="263">
        <f t="shared" si="169"/>
        <v>9596</v>
      </c>
      <c r="HF154" s="263">
        <f t="shared" si="169"/>
        <v>70908</v>
      </c>
      <c r="HG154" s="263">
        <f t="shared" si="169"/>
        <v>0</v>
      </c>
      <c r="HH154" s="263">
        <f t="shared" si="169"/>
        <v>8355074</v>
      </c>
    </row>
    <row r="155" spans="1:216" x14ac:dyDescent="0.2">
      <c r="A155" s="263" t="s">
        <v>233</v>
      </c>
      <c r="B155" s="263">
        <f t="shared" si="175"/>
        <v>134953899</v>
      </c>
      <c r="C155" s="263">
        <f t="shared" ref="C155:Y155" si="179">+C88</f>
        <v>11176380</v>
      </c>
      <c r="D155" s="263">
        <f t="shared" si="179"/>
        <v>7898376</v>
      </c>
      <c r="E155" s="263">
        <f t="shared" si="179"/>
        <v>6162754</v>
      </c>
      <c r="F155" s="263">
        <f t="shared" si="179"/>
        <v>3081143</v>
      </c>
      <c r="G155" s="263">
        <f t="shared" si="179"/>
        <v>3058403</v>
      </c>
      <c r="H155" s="263">
        <f t="shared" si="179"/>
        <v>1399938</v>
      </c>
      <c r="I155" s="263">
        <f t="shared" si="179"/>
        <v>531979</v>
      </c>
      <c r="J155" s="263">
        <f t="shared" si="179"/>
        <v>867959</v>
      </c>
      <c r="K155" s="263">
        <f t="shared" si="179"/>
        <v>105420</v>
      </c>
      <c r="L155" s="263">
        <f t="shared" si="179"/>
        <v>82769</v>
      </c>
      <c r="M155" s="263">
        <f t="shared" si="179"/>
        <v>22650</v>
      </c>
      <c r="N155" s="263">
        <f t="shared" ref="N155:P155" si="180">+N88</f>
        <v>230265</v>
      </c>
      <c r="O155" s="263">
        <f t="shared" si="180"/>
        <v>209400</v>
      </c>
      <c r="P155" s="263">
        <f t="shared" si="180"/>
        <v>20865</v>
      </c>
      <c r="Q155" s="263">
        <f t="shared" si="179"/>
        <v>369370</v>
      </c>
      <c r="R155" s="263">
        <f t="shared" si="179"/>
        <v>92934</v>
      </c>
      <c r="S155" s="263">
        <f t="shared" si="179"/>
        <v>221573</v>
      </c>
      <c r="T155" s="263">
        <f t="shared" si="179"/>
        <v>2192154</v>
      </c>
      <c r="U155" s="263">
        <f t="shared" si="179"/>
        <v>1111558</v>
      </c>
      <c r="V155" s="263">
        <f t="shared" si="179"/>
        <v>1059104</v>
      </c>
      <c r="W155" s="263">
        <f t="shared" si="179"/>
        <v>651117</v>
      </c>
      <c r="X155" s="263">
        <f t="shared" si="179"/>
        <v>459927</v>
      </c>
      <c r="Y155" s="263">
        <f t="shared" si="179"/>
        <v>191190</v>
      </c>
      <c r="Z155" s="263">
        <f t="shared" si="172"/>
        <v>57242280</v>
      </c>
      <c r="AA155" s="263">
        <f t="shared" si="165"/>
        <v>52103730</v>
      </c>
      <c r="AB155" s="263">
        <f t="shared" si="165"/>
        <v>2064383</v>
      </c>
      <c r="AC155" s="263">
        <f t="shared" si="165"/>
        <v>17208380</v>
      </c>
      <c r="AD155" s="263">
        <f t="shared" si="165"/>
        <v>10137990</v>
      </c>
      <c r="AE155" s="263">
        <f t="shared" si="165"/>
        <v>505509</v>
      </c>
      <c r="AF155" s="263">
        <f t="shared" si="165"/>
        <v>4717265</v>
      </c>
      <c r="AG155" s="263">
        <f t="shared" si="165"/>
        <v>3031355</v>
      </c>
      <c r="AH155" s="263">
        <f t="shared" si="165"/>
        <v>5083114</v>
      </c>
      <c r="AI155" s="263">
        <f t="shared" si="165"/>
        <v>1210423</v>
      </c>
      <c r="AJ155" s="263">
        <f t="shared" si="165"/>
        <v>7333473</v>
      </c>
      <c r="AK155" s="263">
        <f t="shared" si="165"/>
        <v>707050</v>
      </c>
      <c r="AL155" s="263">
        <f t="shared" si="165"/>
        <v>80404</v>
      </c>
      <c r="AM155" s="263">
        <f t="shared" si="165"/>
        <v>5127221</v>
      </c>
      <c r="AN155" s="263">
        <f t="shared" si="165"/>
        <v>42714</v>
      </c>
      <c r="AO155" s="263">
        <f t="shared" si="165"/>
        <v>2648957</v>
      </c>
      <c r="AP155" s="263">
        <f t="shared" si="165"/>
        <v>326083</v>
      </c>
      <c r="AQ155" s="263">
        <f t="shared" si="165"/>
        <v>0</v>
      </c>
      <c r="AR155" s="263">
        <f t="shared" si="165"/>
        <v>1230758</v>
      </c>
      <c r="AS155" s="263">
        <f t="shared" si="165"/>
        <v>284629</v>
      </c>
      <c r="AT155" s="263">
        <f t="shared" si="165"/>
        <v>128865</v>
      </c>
      <c r="AU155" s="263">
        <f t="shared" si="165"/>
        <v>64238</v>
      </c>
      <c r="AV155" s="263">
        <f t="shared" si="165"/>
        <v>395219</v>
      </c>
      <c r="AW155" s="263">
        <f t="shared" si="165"/>
        <v>5757</v>
      </c>
      <c r="AX155" s="263">
        <f t="shared" si="165"/>
        <v>0</v>
      </c>
      <c r="AY155" s="263">
        <f t="shared" si="165"/>
        <v>9790243</v>
      </c>
      <c r="AZ155" s="263">
        <f t="shared" si="165"/>
        <v>982054</v>
      </c>
      <c r="BA155" s="263">
        <f t="shared" si="165"/>
        <v>156838</v>
      </c>
      <c r="BB155" s="263">
        <f t="shared" si="165"/>
        <v>5278</v>
      </c>
      <c r="BC155" s="263">
        <f t="shared" si="165"/>
        <v>819939</v>
      </c>
      <c r="BD155" s="263">
        <f t="shared" si="165"/>
        <v>0</v>
      </c>
      <c r="BE155" s="263">
        <f t="shared" si="165"/>
        <v>0</v>
      </c>
      <c r="BF155" s="263">
        <f t="shared" si="165"/>
        <v>0</v>
      </c>
      <c r="BG155" s="263">
        <f t="shared" si="166"/>
        <v>712221</v>
      </c>
      <c r="BH155" s="263">
        <f t="shared" si="166"/>
        <v>196027</v>
      </c>
      <c r="BI155" s="263">
        <f t="shared" si="166"/>
        <v>0</v>
      </c>
      <c r="BJ155" s="263">
        <f t="shared" si="166"/>
        <v>509518</v>
      </c>
      <c r="BK155" s="263">
        <f t="shared" si="166"/>
        <v>6676</v>
      </c>
      <c r="BL155" s="263">
        <f t="shared" si="166"/>
        <v>0</v>
      </c>
      <c r="BM155" s="263">
        <f t="shared" si="166"/>
        <v>0</v>
      </c>
      <c r="BN155" s="263">
        <f t="shared" si="165"/>
        <v>3578713</v>
      </c>
      <c r="BO155" s="263">
        <f t="shared" si="165"/>
        <v>42410</v>
      </c>
      <c r="BP155" s="263">
        <f t="shared" si="165"/>
        <v>98808</v>
      </c>
      <c r="BQ155" s="263">
        <f t="shared" si="165"/>
        <v>3333592</v>
      </c>
      <c r="BR155" s="263">
        <f t="shared" si="165"/>
        <v>103904</v>
      </c>
      <c r="BS155" s="263">
        <f t="shared" si="165"/>
        <v>0</v>
      </c>
      <c r="BT155" s="263">
        <f t="shared" si="165"/>
        <v>0</v>
      </c>
      <c r="BU155" s="263">
        <f t="shared" si="165"/>
        <v>1687395</v>
      </c>
      <c r="BV155" s="263">
        <f t="shared" si="165"/>
        <v>188816</v>
      </c>
      <c r="BW155" s="263">
        <f t="shared" si="165"/>
        <v>43857</v>
      </c>
      <c r="BX155" s="263">
        <f t="shared" si="165"/>
        <v>1454722</v>
      </c>
      <c r="BY155" s="263">
        <f t="shared" si="165"/>
        <v>0</v>
      </c>
      <c r="BZ155" s="263">
        <f t="shared" si="165"/>
        <v>0</v>
      </c>
      <c r="CA155" s="263">
        <f t="shared" si="165"/>
        <v>0</v>
      </c>
      <c r="CB155" s="263">
        <f t="shared" si="165"/>
        <v>313527</v>
      </c>
      <c r="CC155" s="263">
        <f t="shared" si="165"/>
        <v>23797</v>
      </c>
      <c r="CD155" s="263">
        <f t="shared" si="165"/>
        <v>38326</v>
      </c>
      <c r="CE155" s="263">
        <f t="shared" si="165"/>
        <v>251405</v>
      </c>
      <c r="CF155" s="263">
        <f t="shared" si="165"/>
        <v>0</v>
      </c>
      <c r="CG155" s="263">
        <f t="shared" si="165"/>
        <v>0</v>
      </c>
      <c r="CH155" s="263">
        <f t="shared" si="165"/>
        <v>0</v>
      </c>
      <c r="CI155" s="263">
        <f t="shared" si="165"/>
        <v>2516332</v>
      </c>
      <c r="CJ155" s="263">
        <f t="shared" si="165"/>
        <v>968616</v>
      </c>
      <c r="CK155" s="263">
        <f t="shared" si="165"/>
        <v>80191</v>
      </c>
      <c r="CL155" s="263">
        <f t="shared" si="165"/>
        <v>1171913</v>
      </c>
      <c r="CM155" s="263">
        <f t="shared" si="165"/>
        <v>8953</v>
      </c>
      <c r="CN155" s="263">
        <f t="shared" si="165"/>
        <v>0</v>
      </c>
      <c r="CO155" s="263">
        <f t="shared" si="165"/>
        <v>286658</v>
      </c>
      <c r="CP155" s="263">
        <f t="shared" si="173"/>
        <v>3085093</v>
      </c>
      <c r="CQ155" s="263">
        <f t="shared" si="173"/>
        <v>270746</v>
      </c>
      <c r="CR155" s="263">
        <f t="shared" si="173"/>
        <v>1314340</v>
      </c>
      <c r="CS155" s="263">
        <f t="shared" si="173"/>
        <v>185109</v>
      </c>
      <c r="CT155" s="263">
        <f t="shared" si="173"/>
        <v>852182</v>
      </c>
      <c r="CU155" s="263">
        <f t="shared" si="173"/>
        <v>281457</v>
      </c>
      <c r="CV155" s="263">
        <f t="shared" si="173"/>
        <v>181259</v>
      </c>
      <c r="CW155" s="263">
        <f t="shared" si="173"/>
        <v>458253</v>
      </c>
      <c r="CX155" s="263">
        <f t="shared" si="173"/>
        <v>0</v>
      </c>
      <c r="CY155" s="263">
        <f t="shared" si="173"/>
        <v>0</v>
      </c>
      <c r="CZ155" s="263">
        <f t="shared" si="173"/>
        <v>0</v>
      </c>
      <c r="DA155" s="263">
        <f t="shared" si="173"/>
        <v>151914</v>
      </c>
      <c r="DB155" s="263">
        <f t="shared" si="173"/>
        <v>258472</v>
      </c>
      <c r="DC155" s="263">
        <f t="shared" si="173"/>
        <v>16848</v>
      </c>
      <c r="DD155" s="263">
        <f t="shared" si="174"/>
        <v>24139400</v>
      </c>
      <c r="DE155" s="263">
        <f t="shared" si="178"/>
        <v>3926590</v>
      </c>
      <c r="DF155" s="263">
        <f t="shared" si="178"/>
        <v>4767448</v>
      </c>
      <c r="DG155" s="263">
        <f t="shared" si="178"/>
        <v>15039740</v>
      </c>
      <c r="DH155" s="263">
        <f t="shared" si="178"/>
        <v>142527</v>
      </c>
      <c r="DI155" s="263">
        <f t="shared" si="178"/>
        <v>263102</v>
      </c>
      <c r="DJ155" s="263">
        <f t="shared" si="178"/>
        <v>0</v>
      </c>
      <c r="DK155" s="263">
        <f t="shared" si="178"/>
        <v>29062250</v>
      </c>
      <c r="DL155" s="263">
        <f t="shared" si="178"/>
        <v>16833650</v>
      </c>
      <c r="DM155" s="263">
        <f t="shared" si="178"/>
        <v>11129120</v>
      </c>
      <c r="DN155" s="263">
        <f t="shared" si="178"/>
        <v>698234</v>
      </c>
      <c r="DO155" s="263">
        <f t="shared" si="178"/>
        <v>1051464</v>
      </c>
      <c r="DP155" s="263">
        <f t="shared" si="178"/>
        <v>667557</v>
      </c>
      <c r="DQ155" s="263">
        <f t="shared" si="178"/>
        <v>7162703</v>
      </c>
      <c r="DR155" s="263">
        <f t="shared" si="178"/>
        <v>0</v>
      </c>
      <c r="DS155" s="263">
        <f t="shared" si="178"/>
        <v>199620</v>
      </c>
      <c r="DT155" s="263">
        <f t="shared" si="178"/>
        <v>1030655</v>
      </c>
      <c r="DU155" s="263">
        <f t="shared" si="178"/>
        <v>318887</v>
      </c>
      <c r="DV155" s="263">
        <f t="shared" si="178"/>
        <v>5607140</v>
      </c>
      <c r="DW155" s="263">
        <f t="shared" si="178"/>
        <v>548102</v>
      </c>
      <c r="DX155" s="263">
        <f t="shared" si="178"/>
        <v>856077</v>
      </c>
      <c r="DY155" s="263">
        <f t="shared" si="178"/>
        <v>368832</v>
      </c>
      <c r="DZ155" s="263">
        <f t="shared" si="178"/>
        <v>3074457</v>
      </c>
      <c r="EA155" s="263">
        <f t="shared" si="178"/>
        <v>0</v>
      </c>
      <c r="EB155" s="263">
        <f t="shared" si="178"/>
        <v>114390</v>
      </c>
      <c r="EC155" s="263">
        <f t="shared" si="178"/>
        <v>448580</v>
      </c>
      <c r="ED155" s="263">
        <f t="shared" si="178"/>
        <v>196701</v>
      </c>
      <c r="EE155" s="263">
        <f t="shared" si="178"/>
        <v>15179260</v>
      </c>
      <c r="EF155" s="263">
        <f t="shared" si="178"/>
        <v>1172806</v>
      </c>
      <c r="EG155" s="263">
        <f t="shared" si="178"/>
        <v>1786844</v>
      </c>
      <c r="EH155" s="263">
        <f t="shared" si="178"/>
        <v>961125</v>
      </c>
      <c r="EI155" s="263">
        <f t="shared" si="178"/>
        <v>9173128</v>
      </c>
      <c r="EJ155" s="263">
        <f t="shared" si="178"/>
        <v>0</v>
      </c>
      <c r="EK155" s="263">
        <f t="shared" si="178"/>
        <v>279832</v>
      </c>
      <c r="EL155" s="263">
        <f t="shared" si="178"/>
        <v>1326833</v>
      </c>
      <c r="EM155" s="263">
        <f t="shared" si="178"/>
        <v>478691</v>
      </c>
      <c r="EN155" s="263">
        <f t="shared" si="178"/>
        <v>1432449</v>
      </c>
      <c r="EO155" s="263">
        <f t="shared" si="178"/>
        <v>73529</v>
      </c>
      <c r="EP155" s="263">
        <f t="shared" si="178"/>
        <v>90939</v>
      </c>
      <c r="EQ155" s="263">
        <f t="shared" si="178"/>
        <v>63669</v>
      </c>
      <c r="ER155" s="263">
        <f t="shared" si="178"/>
        <v>1003282</v>
      </c>
      <c r="ES155" s="263">
        <f t="shared" si="178"/>
        <v>0</v>
      </c>
      <c r="ET155" s="263">
        <f t="shared" si="178"/>
        <v>34177</v>
      </c>
      <c r="EU155" s="263">
        <f t="shared" si="178"/>
        <v>129955</v>
      </c>
      <c r="EV155" s="263">
        <f t="shared" si="178"/>
        <v>36898</v>
      </c>
      <c r="EW155" s="263">
        <f t="shared" si="178"/>
        <v>4332289</v>
      </c>
      <c r="EX155" s="263">
        <f t="shared" si="178"/>
        <v>505702</v>
      </c>
      <c r="EY155" s="263">
        <f t="shared" si="178"/>
        <v>304102</v>
      </c>
      <c r="EZ155" s="263">
        <f t="shared" si="178"/>
        <v>574887</v>
      </c>
      <c r="FA155" s="263">
        <f t="shared" si="178"/>
        <v>2458873</v>
      </c>
      <c r="FB155" s="263">
        <f t="shared" si="178"/>
        <v>8739</v>
      </c>
      <c r="FC155" s="263">
        <f t="shared" si="178"/>
        <v>54408</v>
      </c>
      <c r="FD155" s="263">
        <f t="shared" si="178"/>
        <v>324358</v>
      </c>
      <c r="FE155" s="263">
        <f t="shared" si="178"/>
        <v>71830</v>
      </c>
      <c r="FF155" s="263">
        <f t="shared" si="178"/>
        <v>838292</v>
      </c>
      <c r="FG155" s="263">
        <f t="shared" si="178"/>
        <v>200787</v>
      </c>
      <c r="FH155" s="263">
        <f t="shared" si="178"/>
        <v>34594</v>
      </c>
      <c r="FI155" s="263">
        <f t="shared" si="178"/>
        <v>81860</v>
      </c>
      <c r="FJ155" s="263">
        <f t="shared" si="178"/>
        <v>202803</v>
      </c>
      <c r="FK155" s="263">
        <f t="shared" si="178"/>
        <v>1885</v>
      </c>
      <c r="FL155" s="263">
        <f t="shared" si="178"/>
        <v>0</v>
      </c>
      <c r="FM155" s="263">
        <f t="shared" si="178"/>
        <v>63332</v>
      </c>
      <c r="FN155" s="263">
        <f t="shared" si="178"/>
        <v>36464</v>
      </c>
      <c r="FO155" s="263">
        <f t="shared" si="178"/>
        <v>1884635</v>
      </c>
      <c r="FP155" s="263">
        <f t="shared" si="178"/>
        <v>1217801</v>
      </c>
      <c r="FQ155" s="263">
        <f t="shared" si="169"/>
        <v>10385</v>
      </c>
      <c r="FR155" s="263">
        <f t="shared" si="169"/>
        <v>20152</v>
      </c>
      <c r="FS155" s="263">
        <f t="shared" si="169"/>
        <v>636297</v>
      </c>
      <c r="FT155" s="263">
        <f t="shared" si="169"/>
        <v>0</v>
      </c>
      <c r="FU155" s="263">
        <f t="shared" si="169"/>
        <v>0</v>
      </c>
      <c r="FV155" s="263">
        <f t="shared" si="169"/>
        <v>0</v>
      </c>
      <c r="FW155" s="263">
        <f t="shared" si="169"/>
        <v>0</v>
      </c>
      <c r="FX155" s="263">
        <f t="shared" si="169"/>
        <v>2759123</v>
      </c>
      <c r="FY155" s="263">
        <f t="shared" si="169"/>
        <v>347237</v>
      </c>
      <c r="FZ155" s="263">
        <f t="shared" si="169"/>
        <v>290820</v>
      </c>
      <c r="GA155" s="263">
        <f t="shared" si="169"/>
        <v>357512</v>
      </c>
      <c r="GB155" s="263">
        <f t="shared" si="169"/>
        <v>1666347</v>
      </c>
      <c r="GC155" s="263">
        <f t="shared" si="169"/>
        <v>0</v>
      </c>
      <c r="GD155" s="263">
        <f t="shared" si="169"/>
        <v>6683</v>
      </c>
      <c r="GE155" s="263">
        <f t="shared" si="169"/>
        <v>84584</v>
      </c>
      <c r="GF155" s="263">
        <f t="shared" si="169"/>
        <v>5940</v>
      </c>
      <c r="GG155" s="263">
        <f t="shared" si="169"/>
        <v>936942</v>
      </c>
      <c r="GH155" s="263">
        <f t="shared" si="169"/>
        <v>33930</v>
      </c>
      <c r="GI155" s="263">
        <f t="shared" si="169"/>
        <v>0</v>
      </c>
      <c r="GJ155" s="263">
        <f t="shared" si="169"/>
        <v>23482</v>
      </c>
      <c r="GK155" s="263">
        <f t="shared" si="169"/>
        <v>496893</v>
      </c>
      <c r="GL155" s="263">
        <f t="shared" si="169"/>
        <v>382637</v>
      </c>
      <c r="GM155" s="263">
        <f t="shared" si="169"/>
        <v>0</v>
      </c>
      <c r="GN155" s="263">
        <f t="shared" si="169"/>
        <v>0</v>
      </c>
      <c r="GO155" s="263">
        <f t="shared" si="169"/>
        <v>0</v>
      </c>
      <c r="GP155" s="263">
        <f t="shared" si="169"/>
        <v>314973</v>
      </c>
      <c r="GQ155" s="263">
        <f t="shared" si="169"/>
        <v>6112</v>
      </c>
      <c r="GR155" s="263">
        <f t="shared" si="169"/>
        <v>274926</v>
      </c>
      <c r="GS155" s="263">
        <f t="shared" si="169"/>
        <v>33936</v>
      </c>
      <c r="GT155" s="263">
        <f t="shared" si="169"/>
        <v>0</v>
      </c>
      <c r="GU155" s="263">
        <f t="shared" si="169"/>
        <v>0</v>
      </c>
      <c r="GV155" s="263">
        <f t="shared" si="169"/>
        <v>0</v>
      </c>
      <c r="GW155" s="263">
        <f t="shared" si="169"/>
        <v>0</v>
      </c>
      <c r="GX155" s="263">
        <f t="shared" si="169"/>
        <v>0</v>
      </c>
      <c r="GY155" s="263">
        <f t="shared" si="169"/>
        <v>1162350</v>
      </c>
      <c r="GZ155" s="263">
        <f t="shared" si="169"/>
        <v>298618</v>
      </c>
      <c r="HA155" s="263">
        <f t="shared" si="169"/>
        <v>89599</v>
      </c>
      <c r="HB155" s="263">
        <f t="shared" si="169"/>
        <v>18788</v>
      </c>
      <c r="HC155" s="263">
        <f t="shared" si="169"/>
        <v>635183</v>
      </c>
      <c r="HD155" s="263">
        <f t="shared" si="169"/>
        <v>16575</v>
      </c>
      <c r="HE155" s="263">
        <f t="shared" si="169"/>
        <v>4684</v>
      </c>
      <c r="HF155" s="263">
        <f t="shared" si="169"/>
        <v>86450</v>
      </c>
      <c r="HG155" s="263">
        <f t="shared" si="169"/>
        <v>12452</v>
      </c>
      <c r="HH155" s="263">
        <f t="shared" si="169"/>
        <v>8051286</v>
      </c>
    </row>
    <row r="156" spans="1:216" x14ac:dyDescent="0.2">
      <c r="A156" s="263" t="s">
        <v>234</v>
      </c>
      <c r="B156" s="263">
        <f t="shared" si="175"/>
        <v>215452851</v>
      </c>
      <c r="C156" s="263">
        <f t="shared" ref="C156:Y156" si="181">+C89</f>
        <v>14140330</v>
      </c>
      <c r="D156" s="263">
        <f t="shared" si="181"/>
        <v>10056340</v>
      </c>
      <c r="E156" s="263">
        <f t="shared" si="181"/>
        <v>5556983</v>
      </c>
      <c r="F156" s="263">
        <f t="shared" si="181"/>
        <v>1465105</v>
      </c>
      <c r="G156" s="263">
        <f t="shared" si="181"/>
        <v>4091878</v>
      </c>
      <c r="H156" s="263">
        <f t="shared" si="181"/>
        <v>3852134</v>
      </c>
      <c r="I156" s="263">
        <f t="shared" si="181"/>
        <v>1938784</v>
      </c>
      <c r="J156" s="263">
        <f t="shared" si="181"/>
        <v>1719538</v>
      </c>
      <c r="K156" s="263">
        <f t="shared" si="181"/>
        <v>354993</v>
      </c>
      <c r="L156" s="263">
        <f t="shared" si="181"/>
        <v>128131</v>
      </c>
      <c r="M156" s="263">
        <f t="shared" si="181"/>
        <v>226862</v>
      </c>
      <c r="N156" s="263">
        <f t="shared" ref="N156:P156" si="182">+N89</f>
        <v>292230</v>
      </c>
      <c r="O156" s="263">
        <f t="shared" si="182"/>
        <v>73804</v>
      </c>
      <c r="P156" s="263">
        <f t="shared" si="182"/>
        <v>218426</v>
      </c>
      <c r="Q156" s="263">
        <f t="shared" si="181"/>
        <v>2405791</v>
      </c>
      <c r="R156" s="263">
        <f t="shared" si="181"/>
        <v>617588</v>
      </c>
      <c r="S156" s="263">
        <f t="shared" si="181"/>
        <v>1349342</v>
      </c>
      <c r="T156" s="263">
        <f t="shared" si="181"/>
        <v>934086</v>
      </c>
      <c r="U156" s="263">
        <f t="shared" si="181"/>
        <v>703862</v>
      </c>
      <c r="V156" s="263">
        <f t="shared" si="181"/>
        <v>226887</v>
      </c>
      <c r="W156" s="263">
        <f t="shared" si="181"/>
        <v>602692</v>
      </c>
      <c r="X156" s="263">
        <f t="shared" si="181"/>
        <v>496246</v>
      </c>
      <c r="Y156" s="263">
        <f t="shared" si="181"/>
        <v>106446</v>
      </c>
      <c r="Z156" s="263">
        <f t="shared" si="172"/>
        <v>112289800</v>
      </c>
      <c r="AA156" s="263">
        <f t="shared" si="165"/>
        <v>93747330</v>
      </c>
      <c r="AB156" s="263">
        <f t="shared" si="165"/>
        <v>3538028</v>
      </c>
      <c r="AC156" s="263">
        <f t="shared" si="165"/>
        <v>20255680</v>
      </c>
      <c r="AD156" s="263">
        <f t="shared" si="165"/>
        <v>10145710</v>
      </c>
      <c r="AE156" s="263">
        <f t="shared" si="165"/>
        <v>140943</v>
      </c>
      <c r="AF156" s="263">
        <f t="shared" si="165"/>
        <v>7576313</v>
      </c>
      <c r="AG156" s="263">
        <f t="shared" si="165"/>
        <v>3968820</v>
      </c>
      <c r="AH156" s="263">
        <f t="shared" si="165"/>
        <v>10809740</v>
      </c>
      <c r="AI156" s="263">
        <f t="shared" si="165"/>
        <v>2199595</v>
      </c>
      <c r="AJ156" s="263">
        <f t="shared" si="165"/>
        <v>25325300</v>
      </c>
      <c r="AK156" s="263">
        <f t="shared" si="165"/>
        <v>9429915</v>
      </c>
      <c r="AL156" s="263">
        <f t="shared" si="165"/>
        <v>357284</v>
      </c>
      <c r="AM156" s="263">
        <f t="shared" si="165"/>
        <v>18488580</v>
      </c>
      <c r="AN156" s="263">
        <f t="shared" si="165"/>
        <v>185993</v>
      </c>
      <c r="AO156" s="263">
        <f t="shared" si="165"/>
        <v>2963995</v>
      </c>
      <c r="AP156" s="263">
        <f t="shared" si="165"/>
        <v>5296715</v>
      </c>
      <c r="AQ156" s="263">
        <f t="shared" si="165"/>
        <v>38650</v>
      </c>
      <c r="AR156" s="263">
        <f t="shared" si="165"/>
        <v>1947658</v>
      </c>
      <c r="AS156" s="263">
        <f t="shared" si="165"/>
        <v>457303</v>
      </c>
      <c r="AT156" s="263">
        <f t="shared" si="165"/>
        <v>1248785</v>
      </c>
      <c r="AU156" s="263">
        <f t="shared" si="165"/>
        <v>139863</v>
      </c>
      <c r="AV156" s="263">
        <f t="shared" si="165"/>
        <v>3530904</v>
      </c>
      <c r="AW156" s="263">
        <f t="shared" si="165"/>
        <v>2583139</v>
      </c>
      <c r="AX156" s="263">
        <f t="shared" si="165"/>
        <v>95574</v>
      </c>
      <c r="AY156" s="263">
        <f t="shared" si="165"/>
        <v>18946850</v>
      </c>
      <c r="AZ156" s="263">
        <f t="shared" si="165"/>
        <v>5447614</v>
      </c>
      <c r="BA156" s="263">
        <f t="shared" si="165"/>
        <v>157985</v>
      </c>
      <c r="BB156" s="263">
        <f t="shared" si="165"/>
        <v>45525</v>
      </c>
      <c r="BC156" s="263">
        <f t="shared" si="165"/>
        <v>5244104</v>
      </c>
      <c r="BD156" s="263">
        <f t="shared" si="165"/>
        <v>0</v>
      </c>
      <c r="BE156" s="263">
        <f t="shared" ref="AA156:CO160" si="183">+BE68</f>
        <v>0</v>
      </c>
      <c r="BF156" s="263">
        <f t="shared" si="183"/>
        <v>0</v>
      </c>
      <c r="BG156" s="263">
        <f t="shared" si="166"/>
        <v>108082</v>
      </c>
      <c r="BH156" s="263">
        <f t="shared" si="166"/>
        <v>5969</v>
      </c>
      <c r="BI156" s="263">
        <f t="shared" si="166"/>
        <v>0</v>
      </c>
      <c r="BJ156" s="263">
        <f t="shared" si="166"/>
        <v>102113</v>
      </c>
      <c r="BK156" s="263">
        <f t="shared" si="166"/>
        <v>0</v>
      </c>
      <c r="BL156" s="263">
        <f t="shared" si="166"/>
        <v>0</v>
      </c>
      <c r="BM156" s="263">
        <f t="shared" si="166"/>
        <v>0</v>
      </c>
      <c r="BN156" s="263">
        <f t="shared" si="183"/>
        <v>5623162</v>
      </c>
      <c r="BO156" s="263">
        <f t="shared" si="183"/>
        <v>71625</v>
      </c>
      <c r="BP156" s="263">
        <f t="shared" si="183"/>
        <v>63420</v>
      </c>
      <c r="BQ156" s="263">
        <f t="shared" si="183"/>
        <v>5454739</v>
      </c>
      <c r="BR156" s="263">
        <f t="shared" si="183"/>
        <v>33378</v>
      </c>
      <c r="BS156" s="263">
        <f t="shared" si="183"/>
        <v>0</v>
      </c>
      <c r="BT156" s="263">
        <f t="shared" si="183"/>
        <v>0</v>
      </c>
      <c r="BU156" s="263">
        <f t="shared" si="183"/>
        <v>4155160</v>
      </c>
      <c r="BV156" s="263">
        <f t="shared" si="183"/>
        <v>75159</v>
      </c>
      <c r="BW156" s="263">
        <f t="shared" si="183"/>
        <v>34087</v>
      </c>
      <c r="BX156" s="263">
        <f t="shared" si="183"/>
        <v>4018582</v>
      </c>
      <c r="BY156" s="263">
        <f t="shared" si="183"/>
        <v>27331</v>
      </c>
      <c r="BZ156" s="263">
        <f t="shared" si="183"/>
        <v>0</v>
      </c>
      <c r="CA156" s="263">
        <f t="shared" si="183"/>
        <v>0</v>
      </c>
      <c r="CB156" s="263">
        <f t="shared" si="183"/>
        <v>685683</v>
      </c>
      <c r="CC156" s="263">
        <f t="shared" si="183"/>
        <v>350370</v>
      </c>
      <c r="CD156" s="263">
        <f t="shared" si="183"/>
        <v>63615</v>
      </c>
      <c r="CE156" s="263">
        <f t="shared" si="183"/>
        <v>271698</v>
      </c>
      <c r="CF156" s="263">
        <f t="shared" si="183"/>
        <v>0</v>
      </c>
      <c r="CG156" s="263">
        <f t="shared" si="183"/>
        <v>0</v>
      </c>
      <c r="CH156" s="263">
        <f t="shared" si="183"/>
        <v>0</v>
      </c>
      <c r="CI156" s="263">
        <f t="shared" si="183"/>
        <v>2927153</v>
      </c>
      <c r="CJ156" s="263">
        <f t="shared" si="183"/>
        <v>601679</v>
      </c>
      <c r="CK156" s="263">
        <f t="shared" si="183"/>
        <v>75945</v>
      </c>
      <c r="CL156" s="263">
        <f t="shared" si="183"/>
        <v>1848443</v>
      </c>
      <c r="CM156" s="263">
        <f t="shared" si="183"/>
        <v>0</v>
      </c>
      <c r="CN156" s="263">
        <f t="shared" si="183"/>
        <v>0</v>
      </c>
      <c r="CO156" s="263">
        <f t="shared" si="183"/>
        <v>401086</v>
      </c>
      <c r="CP156" s="263">
        <f t="shared" si="173"/>
        <v>5071889</v>
      </c>
      <c r="CQ156" s="263">
        <f t="shared" si="173"/>
        <v>349074</v>
      </c>
      <c r="CR156" s="263">
        <f t="shared" si="173"/>
        <v>1740570</v>
      </c>
      <c r="CS156" s="263">
        <f t="shared" si="173"/>
        <v>447430</v>
      </c>
      <c r="CT156" s="263">
        <f t="shared" si="173"/>
        <v>1361426</v>
      </c>
      <c r="CU156" s="263">
        <f t="shared" si="173"/>
        <v>553318</v>
      </c>
      <c r="CV156" s="263">
        <f t="shared" si="173"/>
        <v>620070</v>
      </c>
      <c r="CW156" s="263">
        <f t="shared" si="173"/>
        <v>2235422</v>
      </c>
      <c r="CX156" s="263">
        <f t="shared" si="173"/>
        <v>0</v>
      </c>
      <c r="CY156" s="263">
        <f t="shared" si="173"/>
        <v>0</v>
      </c>
      <c r="CZ156" s="263">
        <f t="shared" si="173"/>
        <v>0</v>
      </c>
      <c r="DA156" s="263">
        <f t="shared" si="173"/>
        <v>615802</v>
      </c>
      <c r="DB156" s="263">
        <f t="shared" si="173"/>
        <v>1059662</v>
      </c>
      <c r="DC156" s="263">
        <f t="shared" si="173"/>
        <v>525033</v>
      </c>
      <c r="DD156" s="263">
        <f t="shared" si="174"/>
        <v>17358470</v>
      </c>
      <c r="DE156" s="263">
        <f t="shared" si="178"/>
        <v>2749736</v>
      </c>
      <c r="DF156" s="263">
        <f t="shared" si="178"/>
        <v>4947044</v>
      </c>
      <c r="DG156" s="263">
        <f t="shared" si="178"/>
        <v>8853920</v>
      </c>
      <c r="DH156" s="263">
        <f t="shared" si="178"/>
        <v>606524</v>
      </c>
      <c r="DI156" s="263">
        <f t="shared" si="178"/>
        <v>201244</v>
      </c>
      <c r="DJ156" s="263">
        <f t="shared" si="178"/>
        <v>0</v>
      </c>
      <c r="DK156" s="263">
        <f t="shared" si="178"/>
        <v>45410090</v>
      </c>
      <c r="DL156" s="263">
        <f t="shared" si="178"/>
        <v>27543210</v>
      </c>
      <c r="DM156" s="263">
        <f t="shared" si="178"/>
        <v>13341450</v>
      </c>
      <c r="DN156" s="263">
        <f t="shared" si="178"/>
        <v>3559100</v>
      </c>
      <c r="DO156" s="263">
        <f t="shared" si="178"/>
        <v>908748</v>
      </c>
      <c r="DP156" s="263">
        <f t="shared" si="178"/>
        <v>1140851</v>
      </c>
      <c r="DQ156" s="263">
        <f t="shared" si="178"/>
        <v>6108800</v>
      </c>
      <c r="DR156" s="263">
        <f t="shared" si="178"/>
        <v>0</v>
      </c>
      <c r="DS156" s="263">
        <f t="shared" si="178"/>
        <v>238408</v>
      </c>
      <c r="DT156" s="263">
        <f t="shared" si="178"/>
        <v>1009596</v>
      </c>
      <c r="DU156" s="263">
        <f t="shared" si="178"/>
        <v>375943</v>
      </c>
      <c r="DV156" s="263">
        <f t="shared" si="178"/>
        <v>14030240</v>
      </c>
      <c r="DW156" s="263">
        <f t="shared" si="178"/>
        <v>3633463</v>
      </c>
      <c r="DX156" s="263">
        <f t="shared" si="178"/>
        <v>1159236</v>
      </c>
      <c r="DY156" s="263">
        <f t="shared" si="178"/>
        <v>924726</v>
      </c>
      <c r="DZ156" s="263">
        <f t="shared" si="178"/>
        <v>7032707</v>
      </c>
      <c r="EA156" s="263">
        <f t="shared" si="178"/>
        <v>0</v>
      </c>
      <c r="EB156" s="263">
        <f t="shared" si="178"/>
        <v>165961</v>
      </c>
      <c r="EC156" s="263">
        <f t="shared" si="178"/>
        <v>830389</v>
      </c>
      <c r="ED156" s="263">
        <f t="shared" si="178"/>
        <v>283763</v>
      </c>
      <c r="EE156" s="263">
        <f t="shared" si="178"/>
        <v>24953000</v>
      </c>
      <c r="EF156" s="263">
        <f t="shared" si="178"/>
        <v>6392399</v>
      </c>
      <c r="EG156" s="263">
        <f t="shared" si="178"/>
        <v>1853879</v>
      </c>
      <c r="EH156" s="263">
        <f t="shared" si="178"/>
        <v>1670916</v>
      </c>
      <c r="EI156" s="263">
        <f t="shared" si="178"/>
        <v>12290240</v>
      </c>
      <c r="EJ156" s="263">
        <f t="shared" si="178"/>
        <v>0</v>
      </c>
      <c r="EK156" s="263">
        <f t="shared" si="178"/>
        <v>363073</v>
      </c>
      <c r="EL156" s="263">
        <f t="shared" si="178"/>
        <v>1790449</v>
      </c>
      <c r="EM156" s="263">
        <f t="shared" si="178"/>
        <v>592046</v>
      </c>
      <c r="EN156" s="263">
        <f t="shared" si="178"/>
        <v>2312568</v>
      </c>
      <c r="EO156" s="263">
        <f t="shared" si="178"/>
        <v>749615</v>
      </c>
      <c r="EP156" s="263">
        <f t="shared" si="178"/>
        <v>214105</v>
      </c>
      <c r="EQ156" s="263">
        <f t="shared" si="178"/>
        <v>386664</v>
      </c>
      <c r="ER156" s="263">
        <f t="shared" si="178"/>
        <v>813917</v>
      </c>
      <c r="ES156" s="263">
        <f t="shared" si="178"/>
        <v>0</v>
      </c>
      <c r="ET156" s="263">
        <f t="shared" si="178"/>
        <v>38097</v>
      </c>
      <c r="EU156" s="263">
        <f t="shared" si="178"/>
        <v>49536</v>
      </c>
      <c r="EV156" s="263">
        <f t="shared" si="178"/>
        <v>60634</v>
      </c>
      <c r="EW156" s="263">
        <f t="shared" si="178"/>
        <v>7327939</v>
      </c>
      <c r="EX156" s="263">
        <f t="shared" si="178"/>
        <v>2400332</v>
      </c>
      <c r="EY156" s="263">
        <f t="shared" si="178"/>
        <v>450204</v>
      </c>
      <c r="EZ156" s="263">
        <f t="shared" si="178"/>
        <v>808913</v>
      </c>
      <c r="FA156" s="263">
        <f t="shared" si="178"/>
        <v>3006196</v>
      </c>
      <c r="FB156" s="263">
        <f t="shared" si="178"/>
        <v>8682</v>
      </c>
      <c r="FC156" s="263">
        <f t="shared" si="178"/>
        <v>152387</v>
      </c>
      <c r="FD156" s="263">
        <f t="shared" si="178"/>
        <v>369014</v>
      </c>
      <c r="FE156" s="263">
        <f t="shared" si="178"/>
        <v>132213</v>
      </c>
      <c r="FF156" s="263">
        <f t="shared" si="178"/>
        <v>1757447</v>
      </c>
      <c r="FG156" s="263">
        <f t="shared" si="178"/>
        <v>568253</v>
      </c>
      <c r="FH156" s="263">
        <f t="shared" si="178"/>
        <v>20068</v>
      </c>
      <c r="FI156" s="263">
        <f t="shared" si="178"/>
        <v>60040</v>
      </c>
      <c r="FJ156" s="263">
        <f t="shared" si="178"/>
        <v>88587</v>
      </c>
      <c r="FK156" s="263">
        <f t="shared" si="178"/>
        <v>8111</v>
      </c>
      <c r="FL156" s="263">
        <f t="shared" si="178"/>
        <v>0</v>
      </c>
      <c r="FM156" s="263">
        <f t="shared" si="178"/>
        <v>35641</v>
      </c>
      <c r="FN156" s="263">
        <f t="shared" si="178"/>
        <v>16278</v>
      </c>
      <c r="FO156" s="263">
        <f t="shared" si="178"/>
        <v>850657</v>
      </c>
      <c r="FP156" s="263">
        <f t="shared" si="178"/>
        <v>533253</v>
      </c>
      <c r="FQ156" s="263">
        <f t="shared" si="169"/>
        <v>10976</v>
      </c>
      <c r="FR156" s="263">
        <f t="shared" si="169"/>
        <v>3199</v>
      </c>
      <c r="FS156" s="263">
        <f t="shared" si="169"/>
        <v>290783</v>
      </c>
      <c r="FT156" s="263">
        <f t="shared" si="169"/>
        <v>0</v>
      </c>
      <c r="FU156" s="263">
        <f t="shared" si="169"/>
        <v>0</v>
      </c>
      <c r="FV156" s="263">
        <f t="shared" si="169"/>
        <v>12447</v>
      </c>
      <c r="FW156" s="263">
        <f t="shared" si="169"/>
        <v>0</v>
      </c>
      <c r="FX156" s="263">
        <f t="shared" si="169"/>
        <v>3495338</v>
      </c>
      <c r="FY156" s="263">
        <f t="shared" si="169"/>
        <v>730972</v>
      </c>
      <c r="FZ156" s="263">
        <f t="shared" si="169"/>
        <v>326373</v>
      </c>
      <c r="GA156" s="263">
        <f t="shared" si="169"/>
        <v>196058</v>
      </c>
      <c r="GB156" s="263">
        <f t="shared" si="169"/>
        <v>2054627</v>
      </c>
      <c r="GC156" s="263">
        <f t="shared" si="169"/>
        <v>0</v>
      </c>
      <c r="GD156" s="263">
        <f t="shared" si="169"/>
        <v>27131</v>
      </c>
      <c r="GE156" s="263">
        <f t="shared" si="169"/>
        <v>121451</v>
      </c>
      <c r="GF156" s="263">
        <f t="shared" si="169"/>
        <v>38726</v>
      </c>
      <c r="GG156" s="263">
        <f t="shared" si="169"/>
        <v>1538272</v>
      </c>
      <c r="GH156" s="263">
        <f t="shared" si="169"/>
        <v>21341</v>
      </c>
      <c r="GI156" s="263">
        <f t="shared" si="169"/>
        <v>40542</v>
      </c>
      <c r="GJ156" s="263">
        <f t="shared" si="169"/>
        <v>9133</v>
      </c>
      <c r="GK156" s="263">
        <f t="shared" si="169"/>
        <v>899227</v>
      </c>
      <c r="GL156" s="263">
        <f t="shared" si="169"/>
        <v>568029</v>
      </c>
      <c r="GM156" s="263">
        <f t="shared" si="169"/>
        <v>0</v>
      </c>
      <c r="GN156" s="263">
        <f t="shared" si="169"/>
        <v>0</v>
      </c>
      <c r="GO156" s="263">
        <f t="shared" si="169"/>
        <v>0</v>
      </c>
      <c r="GP156" s="263">
        <f t="shared" si="169"/>
        <v>462620</v>
      </c>
      <c r="GQ156" s="263">
        <f t="shared" si="169"/>
        <v>16467</v>
      </c>
      <c r="GR156" s="263">
        <f t="shared" si="169"/>
        <v>235774</v>
      </c>
      <c r="GS156" s="263">
        <f t="shared" si="169"/>
        <v>196588</v>
      </c>
      <c r="GT156" s="263">
        <f t="shared" si="169"/>
        <v>0</v>
      </c>
      <c r="GU156" s="263">
        <f t="shared" si="169"/>
        <v>0</v>
      </c>
      <c r="GV156" s="263">
        <f t="shared" si="169"/>
        <v>0</v>
      </c>
      <c r="GW156" s="263">
        <f t="shared" si="169"/>
        <v>13791</v>
      </c>
      <c r="GX156" s="263">
        <f t="shared" si="169"/>
        <v>0</v>
      </c>
      <c r="GY156" s="263">
        <f t="shared" si="169"/>
        <v>2434607</v>
      </c>
      <c r="GZ156" s="263">
        <f t="shared" si="169"/>
        <v>1159022</v>
      </c>
      <c r="HA156" s="263">
        <f t="shared" si="169"/>
        <v>278956</v>
      </c>
      <c r="HB156" s="263">
        <f t="shared" si="169"/>
        <v>101259</v>
      </c>
      <c r="HC156" s="263">
        <f t="shared" si="169"/>
        <v>700191</v>
      </c>
      <c r="HD156" s="263">
        <f t="shared" si="169"/>
        <v>30444</v>
      </c>
      <c r="HE156" s="263">
        <f t="shared" si="169"/>
        <v>21762</v>
      </c>
      <c r="HF156" s="263">
        <f t="shared" si="169"/>
        <v>112302</v>
      </c>
      <c r="HG156" s="263">
        <f t="shared" si="169"/>
        <v>8967</v>
      </c>
      <c r="HH156" s="263">
        <f t="shared" si="169"/>
        <v>14985050</v>
      </c>
    </row>
    <row r="157" spans="1:216" x14ac:dyDescent="0.2">
      <c r="A157" s="263" t="s">
        <v>235</v>
      </c>
      <c r="B157" s="263">
        <f t="shared" si="175"/>
        <v>125311208</v>
      </c>
      <c r="C157" s="263">
        <f t="shared" ref="C157:Y157" si="184">+C90</f>
        <v>10391840</v>
      </c>
      <c r="D157" s="263">
        <f t="shared" si="184"/>
        <v>6764107</v>
      </c>
      <c r="E157" s="263">
        <f t="shared" si="184"/>
        <v>4622261</v>
      </c>
      <c r="F157" s="263">
        <f t="shared" si="184"/>
        <v>2102961</v>
      </c>
      <c r="G157" s="263">
        <f t="shared" si="184"/>
        <v>2519300</v>
      </c>
      <c r="H157" s="263">
        <f t="shared" si="184"/>
        <v>1528610</v>
      </c>
      <c r="I157" s="263">
        <f t="shared" si="184"/>
        <v>762378</v>
      </c>
      <c r="J157" s="263">
        <f t="shared" si="184"/>
        <v>766233</v>
      </c>
      <c r="K157" s="263">
        <f t="shared" si="184"/>
        <v>570195</v>
      </c>
      <c r="L157" s="263">
        <f t="shared" si="184"/>
        <v>450069</v>
      </c>
      <c r="M157" s="263">
        <f t="shared" si="184"/>
        <v>120126</v>
      </c>
      <c r="N157" s="263">
        <f t="shared" ref="N157:P157" si="185">+N90</f>
        <v>43041</v>
      </c>
      <c r="O157" s="263">
        <f t="shared" si="185"/>
        <v>14700</v>
      </c>
      <c r="P157" s="263">
        <f t="shared" si="185"/>
        <v>28341</v>
      </c>
      <c r="Q157" s="263">
        <f t="shared" si="184"/>
        <v>1387692</v>
      </c>
      <c r="R157" s="263">
        <f t="shared" si="184"/>
        <v>49652</v>
      </c>
      <c r="S157" s="263">
        <f t="shared" si="184"/>
        <v>1086597</v>
      </c>
      <c r="T157" s="263">
        <f t="shared" si="184"/>
        <v>1412192</v>
      </c>
      <c r="U157" s="263">
        <f t="shared" si="184"/>
        <v>1176849</v>
      </c>
      <c r="V157" s="263">
        <f t="shared" si="184"/>
        <v>235343</v>
      </c>
      <c r="W157" s="263">
        <f t="shared" si="184"/>
        <v>770060</v>
      </c>
      <c r="X157" s="263">
        <f t="shared" si="184"/>
        <v>645984</v>
      </c>
      <c r="Y157" s="263">
        <f t="shared" si="184"/>
        <v>124075</v>
      </c>
      <c r="Z157" s="263">
        <f t="shared" si="172"/>
        <v>57389420</v>
      </c>
      <c r="AA157" s="263">
        <f t="shared" si="183"/>
        <v>47625400</v>
      </c>
      <c r="AB157" s="263">
        <f t="shared" si="183"/>
        <v>1231712</v>
      </c>
      <c r="AC157" s="263">
        <f t="shared" si="183"/>
        <v>9892649</v>
      </c>
      <c r="AD157" s="263">
        <f t="shared" si="183"/>
        <v>6551287</v>
      </c>
      <c r="AE157" s="263">
        <f t="shared" si="183"/>
        <v>581144</v>
      </c>
      <c r="AF157" s="263">
        <f t="shared" si="183"/>
        <v>7086705</v>
      </c>
      <c r="AG157" s="263">
        <f t="shared" si="183"/>
        <v>3082054</v>
      </c>
      <c r="AH157" s="263">
        <f t="shared" si="183"/>
        <v>7826539</v>
      </c>
      <c r="AI157" s="263">
        <f t="shared" si="183"/>
        <v>1686102</v>
      </c>
      <c r="AJ157" s="263">
        <f t="shared" si="183"/>
        <v>8105554</v>
      </c>
      <c r="AK157" s="263">
        <f t="shared" si="183"/>
        <v>1012335</v>
      </c>
      <c r="AL157" s="263">
        <f t="shared" si="183"/>
        <v>548924</v>
      </c>
      <c r="AM157" s="263">
        <f t="shared" si="183"/>
        <v>9749633</v>
      </c>
      <c r="AN157" s="263">
        <f t="shared" si="183"/>
        <v>2999</v>
      </c>
      <c r="AO157" s="263">
        <f t="shared" si="183"/>
        <v>1290419</v>
      </c>
      <c r="AP157" s="263">
        <f t="shared" si="183"/>
        <v>4251379</v>
      </c>
      <c r="AQ157" s="263">
        <f t="shared" si="183"/>
        <v>23456</v>
      </c>
      <c r="AR157" s="263">
        <f t="shared" si="183"/>
        <v>1542696</v>
      </c>
      <c r="AS157" s="263">
        <f t="shared" si="183"/>
        <v>253806</v>
      </c>
      <c r="AT157" s="263">
        <f t="shared" si="183"/>
        <v>634152</v>
      </c>
      <c r="AU157" s="263">
        <f t="shared" si="183"/>
        <v>68170</v>
      </c>
      <c r="AV157" s="263">
        <f t="shared" si="183"/>
        <v>1479873</v>
      </c>
      <c r="AW157" s="263">
        <f t="shared" si="183"/>
        <v>64844</v>
      </c>
      <c r="AX157" s="263">
        <f t="shared" si="183"/>
        <v>137841</v>
      </c>
      <c r="AY157" s="263">
        <f t="shared" si="183"/>
        <v>9608749</v>
      </c>
      <c r="AZ157" s="263">
        <f t="shared" si="183"/>
        <v>1738541</v>
      </c>
      <c r="BA157" s="263">
        <f t="shared" si="183"/>
        <v>12330</v>
      </c>
      <c r="BB157" s="263">
        <f t="shared" si="183"/>
        <v>57199</v>
      </c>
      <c r="BC157" s="263">
        <f t="shared" si="183"/>
        <v>1588198</v>
      </c>
      <c r="BD157" s="263">
        <f t="shared" si="183"/>
        <v>80814</v>
      </c>
      <c r="BE157" s="263">
        <f t="shared" si="183"/>
        <v>0</v>
      </c>
      <c r="BF157" s="263">
        <f t="shared" si="183"/>
        <v>0</v>
      </c>
      <c r="BG157" s="263">
        <f t="shared" si="166"/>
        <v>71154</v>
      </c>
      <c r="BH157" s="263">
        <f t="shared" si="166"/>
        <v>10760</v>
      </c>
      <c r="BI157" s="263">
        <f t="shared" si="166"/>
        <v>43195</v>
      </c>
      <c r="BJ157" s="263">
        <f t="shared" si="166"/>
        <v>17200</v>
      </c>
      <c r="BK157" s="263">
        <f t="shared" si="166"/>
        <v>0</v>
      </c>
      <c r="BL157" s="263">
        <f t="shared" si="166"/>
        <v>0</v>
      </c>
      <c r="BM157" s="263">
        <f t="shared" si="166"/>
        <v>0</v>
      </c>
      <c r="BN157" s="263">
        <f t="shared" si="183"/>
        <v>1835512</v>
      </c>
      <c r="BO157" s="263">
        <f t="shared" si="183"/>
        <v>0</v>
      </c>
      <c r="BP157" s="263">
        <f t="shared" si="183"/>
        <v>53405</v>
      </c>
      <c r="BQ157" s="263">
        <f t="shared" si="183"/>
        <v>1782107</v>
      </c>
      <c r="BR157" s="263">
        <f t="shared" si="183"/>
        <v>0</v>
      </c>
      <c r="BS157" s="263">
        <f t="shared" si="183"/>
        <v>0</v>
      </c>
      <c r="BT157" s="263">
        <f t="shared" si="183"/>
        <v>0</v>
      </c>
      <c r="BU157" s="263">
        <f t="shared" si="183"/>
        <v>1906238</v>
      </c>
      <c r="BV157" s="263">
        <f t="shared" si="183"/>
        <v>42268</v>
      </c>
      <c r="BW157" s="263">
        <f t="shared" si="183"/>
        <v>57900</v>
      </c>
      <c r="BX157" s="263">
        <f t="shared" si="183"/>
        <v>1797117</v>
      </c>
      <c r="BY157" s="263">
        <f t="shared" si="183"/>
        <v>8953</v>
      </c>
      <c r="BZ157" s="263">
        <f t="shared" si="183"/>
        <v>0</v>
      </c>
      <c r="CA157" s="263">
        <f t="shared" si="183"/>
        <v>0</v>
      </c>
      <c r="CB157" s="263">
        <f t="shared" si="183"/>
        <v>42410</v>
      </c>
      <c r="CC157" s="263">
        <f t="shared" si="183"/>
        <v>0</v>
      </c>
      <c r="CD157" s="263">
        <f t="shared" si="183"/>
        <v>31336</v>
      </c>
      <c r="CE157" s="263">
        <f t="shared" si="183"/>
        <v>11074</v>
      </c>
      <c r="CF157" s="263">
        <f t="shared" si="183"/>
        <v>0</v>
      </c>
      <c r="CG157" s="263">
        <f t="shared" si="183"/>
        <v>0</v>
      </c>
      <c r="CH157" s="263">
        <f t="shared" si="183"/>
        <v>0</v>
      </c>
      <c r="CI157" s="263">
        <f t="shared" si="183"/>
        <v>4014894</v>
      </c>
      <c r="CJ157" s="263">
        <f t="shared" si="183"/>
        <v>387406</v>
      </c>
      <c r="CK157" s="263">
        <f t="shared" si="183"/>
        <v>114279</v>
      </c>
      <c r="CL157" s="263">
        <f t="shared" si="183"/>
        <v>2841633</v>
      </c>
      <c r="CM157" s="263">
        <f t="shared" si="183"/>
        <v>0</v>
      </c>
      <c r="CN157" s="263">
        <f t="shared" si="183"/>
        <v>0</v>
      </c>
      <c r="CO157" s="263">
        <f t="shared" si="183"/>
        <v>671577</v>
      </c>
      <c r="CP157" s="263">
        <f t="shared" si="173"/>
        <v>2238602</v>
      </c>
      <c r="CQ157" s="263">
        <f t="shared" si="173"/>
        <v>212892</v>
      </c>
      <c r="CR157" s="263">
        <f t="shared" si="173"/>
        <v>683586</v>
      </c>
      <c r="CS157" s="263">
        <f t="shared" si="173"/>
        <v>218694</v>
      </c>
      <c r="CT157" s="263">
        <f t="shared" si="173"/>
        <v>503554</v>
      </c>
      <c r="CU157" s="263">
        <f t="shared" si="173"/>
        <v>260034</v>
      </c>
      <c r="CV157" s="263">
        <f t="shared" si="173"/>
        <v>359841</v>
      </c>
      <c r="CW157" s="263">
        <f t="shared" si="173"/>
        <v>371557</v>
      </c>
      <c r="CX157" s="263">
        <f t="shared" si="173"/>
        <v>0</v>
      </c>
      <c r="CY157" s="263">
        <f t="shared" si="173"/>
        <v>0</v>
      </c>
      <c r="CZ157" s="263">
        <f t="shared" si="173"/>
        <v>0</v>
      </c>
      <c r="DA157" s="263">
        <f t="shared" si="173"/>
        <v>73865</v>
      </c>
      <c r="DB157" s="263">
        <f t="shared" si="173"/>
        <v>277775</v>
      </c>
      <c r="DC157" s="263">
        <f t="shared" si="173"/>
        <v>18076</v>
      </c>
      <c r="DD157" s="263">
        <f t="shared" si="174"/>
        <v>12742850</v>
      </c>
      <c r="DE157" s="263">
        <f t="shared" si="178"/>
        <v>1401033</v>
      </c>
      <c r="DF157" s="263">
        <f t="shared" si="178"/>
        <v>7119050</v>
      </c>
      <c r="DG157" s="263">
        <f t="shared" si="178"/>
        <v>3840587</v>
      </c>
      <c r="DH157" s="263">
        <f t="shared" si="178"/>
        <v>90212</v>
      </c>
      <c r="DI157" s="263">
        <f t="shared" si="178"/>
        <v>0</v>
      </c>
      <c r="DJ157" s="263">
        <f t="shared" si="178"/>
        <v>291966</v>
      </c>
      <c r="DK157" s="263">
        <f t="shared" si="178"/>
        <v>32568190</v>
      </c>
      <c r="DL157" s="263">
        <f t="shared" si="178"/>
        <v>20314770</v>
      </c>
      <c r="DM157" s="263">
        <f t="shared" si="178"/>
        <v>10323510</v>
      </c>
      <c r="DN157" s="263">
        <f t="shared" si="178"/>
        <v>2009674</v>
      </c>
      <c r="DO157" s="263">
        <f t="shared" si="178"/>
        <v>1041539</v>
      </c>
      <c r="DP157" s="263">
        <f t="shared" si="178"/>
        <v>1021997</v>
      </c>
      <c r="DQ157" s="263">
        <f t="shared" si="178"/>
        <v>4545501</v>
      </c>
      <c r="DR157" s="263">
        <f t="shared" si="178"/>
        <v>6854</v>
      </c>
      <c r="DS157" s="263">
        <f t="shared" si="178"/>
        <v>195862</v>
      </c>
      <c r="DT157" s="263">
        <f t="shared" si="178"/>
        <v>1099926</v>
      </c>
      <c r="DU157" s="263">
        <f t="shared" si="178"/>
        <v>402160</v>
      </c>
      <c r="DV157" s="263">
        <f t="shared" si="178"/>
        <v>9980231</v>
      </c>
      <c r="DW157" s="263">
        <f t="shared" si="178"/>
        <v>1567404</v>
      </c>
      <c r="DX157" s="263">
        <f t="shared" si="178"/>
        <v>961131</v>
      </c>
      <c r="DY157" s="263">
        <f t="shared" si="178"/>
        <v>980340</v>
      </c>
      <c r="DZ157" s="263">
        <f t="shared" si="178"/>
        <v>4629979</v>
      </c>
      <c r="EA157" s="263">
        <f t="shared" si="178"/>
        <v>0</v>
      </c>
      <c r="EB157" s="263">
        <f t="shared" si="178"/>
        <v>142371</v>
      </c>
      <c r="EC157" s="263">
        <f t="shared" si="178"/>
        <v>1380464</v>
      </c>
      <c r="ED157" s="263">
        <f t="shared" si="178"/>
        <v>318542</v>
      </c>
      <c r="EE157" s="263">
        <f t="shared" si="178"/>
        <v>18555270</v>
      </c>
      <c r="EF157" s="263">
        <f t="shared" si="178"/>
        <v>3492401</v>
      </c>
      <c r="EG157" s="263">
        <f t="shared" si="178"/>
        <v>1938295</v>
      </c>
      <c r="EH157" s="263">
        <f t="shared" si="178"/>
        <v>1862682</v>
      </c>
      <c r="EI157" s="263">
        <f t="shared" si="178"/>
        <v>7831056</v>
      </c>
      <c r="EJ157" s="263">
        <f t="shared" si="178"/>
        <v>6854</v>
      </c>
      <c r="EK157" s="263">
        <f t="shared" si="178"/>
        <v>334920</v>
      </c>
      <c r="EL157" s="263">
        <f t="shared" si="178"/>
        <v>2393928</v>
      </c>
      <c r="EM157" s="263">
        <f t="shared" si="178"/>
        <v>695132</v>
      </c>
      <c r="EN157" s="263">
        <f t="shared" si="178"/>
        <v>1676965</v>
      </c>
      <c r="EO157" s="263">
        <f t="shared" si="178"/>
        <v>43381</v>
      </c>
      <c r="EP157" s="263">
        <f t="shared" si="178"/>
        <v>52552</v>
      </c>
      <c r="EQ157" s="263">
        <f t="shared" si="178"/>
        <v>139655</v>
      </c>
      <c r="ER157" s="263">
        <f t="shared" si="178"/>
        <v>1326033</v>
      </c>
      <c r="ES157" s="263">
        <f t="shared" si="178"/>
        <v>0</v>
      </c>
      <c r="ET157" s="263">
        <f t="shared" si="178"/>
        <v>3313</v>
      </c>
      <c r="EU157" s="263">
        <f t="shared" si="178"/>
        <v>86462</v>
      </c>
      <c r="EV157" s="263">
        <f t="shared" si="178"/>
        <v>25570</v>
      </c>
      <c r="EW157" s="263">
        <f t="shared" si="178"/>
        <v>2950686</v>
      </c>
      <c r="EX157" s="263">
        <f t="shared" si="178"/>
        <v>295100</v>
      </c>
      <c r="EY157" s="263">
        <f t="shared" si="178"/>
        <v>320751</v>
      </c>
      <c r="EZ157" s="263">
        <f t="shared" si="178"/>
        <v>265126</v>
      </c>
      <c r="FA157" s="263">
        <f t="shared" si="178"/>
        <v>1635928</v>
      </c>
      <c r="FB157" s="263">
        <f t="shared" si="178"/>
        <v>4455</v>
      </c>
      <c r="FC157" s="263">
        <f t="shared" si="178"/>
        <v>25577</v>
      </c>
      <c r="FD157" s="263">
        <f t="shared" si="178"/>
        <v>326758</v>
      </c>
      <c r="FE157" s="263">
        <f t="shared" si="178"/>
        <v>76991</v>
      </c>
      <c r="FF157" s="263">
        <f t="shared" si="178"/>
        <v>2473454</v>
      </c>
      <c r="FG157" s="263">
        <f t="shared" si="178"/>
        <v>467078</v>
      </c>
      <c r="FH157" s="263">
        <f t="shared" si="178"/>
        <v>81438</v>
      </c>
      <c r="FI157" s="263">
        <f t="shared" si="178"/>
        <v>315064</v>
      </c>
      <c r="FJ157" s="263">
        <f t="shared" si="178"/>
        <v>452493</v>
      </c>
      <c r="FK157" s="263">
        <f t="shared" si="178"/>
        <v>0</v>
      </c>
      <c r="FL157" s="263">
        <f t="shared" si="178"/>
        <v>0</v>
      </c>
      <c r="FM157" s="263">
        <f t="shared" si="178"/>
        <v>144160</v>
      </c>
      <c r="FN157" s="263">
        <f t="shared" si="178"/>
        <v>18632</v>
      </c>
      <c r="FO157" s="263">
        <f t="shared" si="178"/>
        <v>491182</v>
      </c>
      <c r="FP157" s="263">
        <f t="shared" ref="FP157:HH160" si="186">+FP69</f>
        <v>312812</v>
      </c>
      <c r="FQ157" s="263">
        <f t="shared" si="186"/>
        <v>0</v>
      </c>
      <c r="FR157" s="263">
        <f t="shared" si="186"/>
        <v>0</v>
      </c>
      <c r="FS157" s="263">
        <f t="shared" si="186"/>
        <v>167712</v>
      </c>
      <c r="FT157" s="263">
        <f t="shared" si="186"/>
        <v>0</v>
      </c>
      <c r="FU157" s="263">
        <f t="shared" si="186"/>
        <v>0</v>
      </c>
      <c r="FV157" s="263">
        <f t="shared" si="186"/>
        <v>7540</v>
      </c>
      <c r="FW157" s="263">
        <f t="shared" si="186"/>
        <v>3119</v>
      </c>
      <c r="FX157" s="263">
        <f t="shared" si="186"/>
        <v>2690977</v>
      </c>
      <c r="FY157" s="263">
        <f t="shared" si="186"/>
        <v>705940</v>
      </c>
      <c r="FZ157" s="263">
        <f t="shared" si="186"/>
        <v>291932</v>
      </c>
      <c r="GA157" s="263">
        <f t="shared" si="186"/>
        <v>232711</v>
      </c>
      <c r="GB157" s="263">
        <f t="shared" si="186"/>
        <v>1331316</v>
      </c>
      <c r="GC157" s="263">
        <f t="shared" si="186"/>
        <v>0</v>
      </c>
      <c r="GD157" s="263">
        <f t="shared" si="186"/>
        <v>9367</v>
      </c>
      <c r="GE157" s="263">
        <f t="shared" si="186"/>
        <v>68974</v>
      </c>
      <c r="GF157" s="263">
        <f t="shared" si="186"/>
        <v>50737</v>
      </c>
      <c r="GG157" s="263">
        <f t="shared" si="186"/>
        <v>1308839</v>
      </c>
      <c r="GH157" s="263">
        <f t="shared" si="186"/>
        <v>0</v>
      </c>
      <c r="GI157" s="263">
        <f t="shared" si="186"/>
        <v>0</v>
      </c>
      <c r="GJ157" s="263">
        <f t="shared" si="186"/>
        <v>19454</v>
      </c>
      <c r="GK157" s="263">
        <f t="shared" si="186"/>
        <v>647783</v>
      </c>
      <c r="GL157" s="263">
        <f t="shared" si="186"/>
        <v>641602</v>
      </c>
      <c r="GM157" s="263">
        <f t="shared" si="186"/>
        <v>0</v>
      </c>
      <c r="GN157" s="263">
        <f t="shared" si="186"/>
        <v>0</v>
      </c>
      <c r="GO157" s="263">
        <f t="shared" si="186"/>
        <v>0</v>
      </c>
      <c r="GP157" s="263">
        <f t="shared" si="186"/>
        <v>400493</v>
      </c>
      <c r="GQ157" s="263">
        <f t="shared" si="186"/>
        <v>0</v>
      </c>
      <c r="GR157" s="263">
        <f t="shared" si="186"/>
        <v>246540</v>
      </c>
      <c r="GS157" s="263">
        <f t="shared" si="186"/>
        <v>153953</v>
      </c>
      <c r="GT157" s="263">
        <f t="shared" si="186"/>
        <v>0</v>
      </c>
      <c r="GU157" s="263">
        <f t="shared" si="186"/>
        <v>0</v>
      </c>
      <c r="GV157" s="263">
        <f t="shared" si="186"/>
        <v>0</v>
      </c>
      <c r="GW157" s="263">
        <f t="shared" si="186"/>
        <v>0</v>
      </c>
      <c r="GX157" s="263">
        <f t="shared" si="186"/>
        <v>0</v>
      </c>
      <c r="GY157" s="263">
        <f t="shared" si="186"/>
        <v>1937793</v>
      </c>
      <c r="GZ157" s="263">
        <f t="shared" si="186"/>
        <v>478990</v>
      </c>
      <c r="HA157" s="263">
        <f t="shared" si="186"/>
        <v>133142</v>
      </c>
      <c r="HB157" s="263">
        <f t="shared" si="186"/>
        <v>94717</v>
      </c>
      <c r="HC157" s="263">
        <f t="shared" si="186"/>
        <v>784277</v>
      </c>
      <c r="HD157" s="263">
        <f t="shared" si="186"/>
        <v>38662</v>
      </c>
      <c r="HE157" s="263">
        <f t="shared" si="186"/>
        <v>39497</v>
      </c>
      <c r="HF157" s="263">
        <f t="shared" si="186"/>
        <v>274357</v>
      </c>
      <c r="HG157" s="263">
        <f t="shared" si="186"/>
        <v>94152</v>
      </c>
      <c r="HH157" s="263">
        <f t="shared" si="186"/>
        <v>8945748</v>
      </c>
    </row>
    <row r="158" spans="1:216" x14ac:dyDescent="0.2">
      <c r="A158" s="263" t="s">
        <v>236</v>
      </c>
      <c r="B158" s="263">
        <f t="shared" si="175"/>
        <v>98894774</v>
      </c>
      <c r="C158" s="263">
        <f t="shared" ref="C158:Y158" si="187">+C91</f>
        <v>8400020</v>
      </c>
      <c r="D158" s="263">
        <f t="shared" si="187"/>
        <v>6935771</v>
      </c>
      <c r="E158" s="263">
        <f t="shared" si="187"/>
        <v>3893787</v>
      </c>
      <c r="F158" s="263">
        <f t="shared" si="187"/>
        <v>1076628</v>
      </c>
      <c r="G158" s="263">
        <f t="shared" si="187"/>
        <v>2813588</v>
      </c>
      <c r="H158" s="263">
        <f t="shared" si="187"/>
        <v>2725547</v>
      </c>
      <c r="I158" s="263">
        <f t="shared" si="187"/>
        <v>268570</v>
      </c>
      <c r="J158" s="263">
        <f t="shared" si="187"/>
        <v>2456978</v>
      </c>
      <c r="K158" s="263">
        <f t="shared" si="187"/>
        <v>278366</v>
      </c>
      <c r="L158" s="263">
        <f t="shared" si="187"/>
        <v>173148</v>
      </c>
      <c r="M158" s="263">
        <f t="shared" si="187"/>
        <v>105219</v>
      </c>
      <c r="N158" s="263">
        <f t="shared" ref="N158:P158" si="188">+N91</f>
        <v>38071</v>
      </c>
      <c r="O158" s="263">
        <f t="shared" si="188"/>
        <v>24436</v>
      </c>
      <c r="P158" s="263">
        <f t="shared" si="188"/>
        <v>13635</v>
      </c>
      <c r="Q158" s="263">
        <f t="shared" si="187"/>
        <v>334423</v>
      </c>
      <c r="R158" s="263">
        <f t="shared" si="187"/>
        <v>81118</v>
      </c>
      <c r="S158" s="263">
        <f t="shared" si="187"/>
        <v>144517</v>
      </c>
      <c r="T158" s="263">
        <f t="shared" si="187"/>
        <v>663304</v>
      </c>
      <c r="U158" s="263">
        <f t="shared" si="187"/>
        <v>501435</v>
      </c>
      <c r="V158" s="263">
        <f t="shared" si="187"/>
        <v>161870</v>
      </c>
      <c r="W158" s="263">
        <f t="shared" si="187"/>
        <v>385950</v>
      </c>
      <c r="X158" s="263">
        <f t="shared" si="187"/>
        <v>248597</v>
      </c>
      <c r="Y158" s="263">
        <f t="shared" si="187"/>
        <v>137353</v>
      </c>
      <c r="Z158" s="263">
        <f t="shared" si="172"/>
        <v>47430350</v>
      </c>
      <c r="AA158" s="263">
        <f t="shared" si="183"/>
        <v>40123590</v>
      </c>
      <c r="AB158" s="263">
        <f t="shared" si="183"/>
        <v>474265</v>
      </c>
      <c r="AC158" s="263">
        <f t="shared" si="183"/>
        <v>8572124</v>
      </c>
      <c r="AD158" s="263">
        <f t="shared" si="183"/>
        <v>11393500</v>
      </c>
      <c r="AE158" s="263">
        <f t="shared" si="183"/>
        <v>121066</v>
      </c>
      <c r="AF158" s="263">
        <f t="shared" si="183"/>
        <v>3009373</v>
      </c>
      <c r="AG158" s="263">
        <f t="shared" si="183"/>
        <v>1110068</v>
      </c>
      <c r="AH158" s="263">
        <f t="shared" si="183"/>
        <v>2871815</v>
      </c>
      <c r="AI158" s="263">
        <f t="shared" si="183"/>
        <v>1574280</v>
      </c>
      <c r="AJ158" s="263">
        <f t="shared" si="183"/>
        <v>9505658</v>
      </c>
      <c r="AK158" s="263">
        <f t="shared" si="183"/>
        <v>1393176</v>
      </c>
      <c r="AL158" s="263">
        <f t="shared" si="183"/>
        <v>98268</v>
      </c>
      <c r="AM158" s="263">
        <f t="shared" si="183"/>
        <v>7304030</v>
      </c>
      <c r="AN158" s="263">
        <f t="shared" si="183"/>
        <v>23159</v>
      </c>
      <c r="AO158" s="263">
        <f t="shared" si="183"/>
        <v>891537</v>
      </c>
      <c r="AP158" s="263">
        <f t="shared" si="183"/>
        <v>3581621</v>
      </c>
      <c r="AQ158" s="263">
        <f t="shared" si="183"/>
        <v>0</v>
      </c>
      <c r="AR158" s="263">
        <f t="shared" si="183"/>
        <v>834874</v>
      </c>
      <c r="AS158" s="263">
        <f t="shared" si="183"/>
        <v>28187</v>
      </c>
      <c r="AT158" s="263">
        <f t="shared" si="183"/>
        <v>378001</v>
      </c>
      <c r="AU158" s="263">
        <f t="shared" si="183"/>
        <v>223967</v>
      </c>
      <c r="AV158" s="263">
        <f t="shared" si="183"/>
        <v>1223764</v>
      </c>
      <c r="AW158" s="263">
        <f t="shared" si="183"/>
        <v>118921</v>
      </c>
      <c r="AX158" s="263">
        <f t="shared" si="183"/>
        <v>0</v>
      </c>
      <c r="AY158" s="263">
        <f t="shared" si="183"/>
        <v>9363501</v>
      </c>
      <c r="AZ158" s="263">
        <f t="shared" si="183"/>
        <v>1882170</v>
      </c>
      <c r="BA158" s="263">
        <f t="shared" si="183"/>
        <v>6676</v>
      </c>
      <c r="BB158" s="263">
        <f t="shared" si="183"/>
        <v>12252</v>
      </c>
      <c r="BC158" s="263">
        <f t="shared" si="183"/>
        <v>1863242</v>
      </c>
      <c r="BD158" s="263">
        <f t="shared" si="183"/>
        <v>0</v>
      </c>
      <c r="BE158" s="263">
        <f t="shared" si="183"/>
        <v>0</v>
      </c>
      <c r="BF158" s="263">
        <f t="shared" si="183"/>
        <v>0</v>
      </c>
      <c r="BG158" s="263">
        <f t="shared" si="166"/>
        <v>67384</v>
      </c>
      <c r="BH158" s="263">
        <f t="shared" si="166"/>
        <v>39425</v>
      </c>
      <c r="BI158" s="263">
        <f t="shared" si="166"/>
        <v>6990</v>
      </c>
      <c r="BJ158" s="263">
        <f t="shared" si="166"/>
        <v>20969</v>
      </c>
      <c r="BK158" s="263">
        <f t="shared" si="166"/>
        <v>0</v>
      </c>
      <c r="BL158" s="263">
        <f t="shared" si="166"/>
        <v>0</v>
      </c>
      <c r="BM158" s="263">
        <f t="shared" si="166"/>
        <v>0</v>
      </c>
      <c r="BN158" s="263">
        <f t="shared" si="183"/>
        <v>2706157</v>
      </c>
      <c r="BO158" s="263">
        <f t="shared" si="183"/>
        <v>0</v>
      </c>
      <c r="BP158" s="263">
        <f t="shared" si="183"/>
        <v>115617</v>
      </c>
      <c r="BQ158" s="263">
        <f t="shared" si="183"/>
        <v>2578603</v>
      </c>
      <c r="BR158" s="263">
        <f t="shared" si="183"/>
        <v>11938</v>
      </c>
      <c r="BS158" s="263">
        <f t="shared" si="183"/>
        <v>0</v>
      </c>
      <c r="BT158" s="263">
        <f t="shared" si="183"/>
        <v>0</v>
      </c>
      <c r="BU158" s="263">
        <f t="shared" si="183"/>
        <v>2488909</v>
      </c>
      <c r="BV158" s="263">
        <f t="shared" si="183"/>
        <v>0</v>
      </c>
      <c r="BW158" s="263">
        <f t="shared" si="183"/>
        <v>25602</v>
      </c>
      <c r="BX158" s="263">
        <f t="shared" si="183"/>
        <v>2454354</v>
      </c>
      <c r="BY158" s="263">
        <f t="shared" si="183"/>
        <v>8953</v>
      </c>
      <c r="BZ158" s="263">
        <f t="shared" si="183"/>
        <v>0</v>
      </c>
      <c r="CA158" s="263">
        <f t="shared" si="183"/>
        <v>0</v>
      </c>
      <c r="CB158" s="263">
        <f t="shared" si="183"/>
        <v>32782</v>
      </c>
      <c r="CC158" s="263">
        <f t="shared" si="183"/>
        <v>16493</v>
      </c>
      <c r="CD158" s="263">
        <f t="shared" si="183"/>
        <v>0</v>
      </c>
      <c r="CE158" s="263">
        <f t="shared" si="183"/>
        <v>16289</v>
      </c>
      <c r="CF158" s="263">
        <f t="shared" si="183"/>
        <v>0</v>
      </c>
      <c r="CG158" s="263">
        <f t="shared" si="183"/>
        <v>0</v>
      </c>
      <c r="CH158" s="263">
        <f t="shared" si="183"/>
        <v>0</v>
      </c>
      <c r="CI158" s="263">
        <f t="shared" si="183"/>
        <v>2186099</v>
      </c>
      <c r="CJ158" s="263">
        <f t="shared" si="183"/>
        <v>644099</v>
      </c>
      <c r="CK158" s="263">
        <f t="shared" si="183"/>
        <v>33349</v>
      </c>
      <c r="CL158" s="263">
        <f t="shared" si="183"/>
        <v>1353149</v>
      </c>
      <c r="CM158" s="263">
        <f t="shared" si="183"/>
        <v>4005</v>
      </c>
      <c r="CN158" s="263">
        <f t="shared" si="183"/>
        <v>0</v>
      </c>
      <c r="CO158" s="263">
        <f t="shared" si="183"/>
        <v>151497</v>
      </c>
      <c r="CP158" s="263">
        <f t="shared" si="173"/>
        <v>1459560</v>
      </c>
      <c r="CQ158" s="263">
        <f t="shared" si="173"/>
        <v>99556</v>
      </c>
      <c r="CR158" s="263">
        <f t="shared" si="173"/>
        <v>414821</v>
      </c>
      <c r="CS158" s="263">
        <f t="shared" si="173"/>
        <v>38774</v>
      </c>
      <c r="CT158" s="263">
        <f t="shared" si="173"/>
        <v>650057</v>
      </c>
      <c r="CU158" s="263">
        <f t="shared" si="173"/>
        <v>187006</v>
      </c>
      <c r="CV158" s="263">
        <f t="shared" si="173"/>
        <v>69346</v>
      </c>
      <c r="CW158" s="263">
        <f t="shared" si="173"/>
        <v>531003</v>
      </c>
      <c r="CX158" s="263">
        <f t="shared" si="173"/>
        <v>0</v>
      </c>
      <c r="CY158" s="263">
        <f t="shared" si="173"/>
        <v>0</v>
      </c>
      <c r="CZ158" s="263">
        <f t="shared" si="173"/>
        <v>0</v>
      </c>
      <c r="DA158" s="263">
        <f t="shared" si="173"/>
        <v>200284</v>
      </c>
      <c r="DB158" s="263">
        <f t="shared" si="173"/>
        <v>279951</v>
      </c>
      <c r="DC158" s="263">
        <f t="shared" si="173"/>
        <v>33362</v>
      </c>
      <c r="DD158" s="263">
        <f t="shared" si="174"/>
        <v>10228590</v>
      </c>
      <c r="DE158" s="263">
        <f t="shared" ref="DE158:FP161" si="189">+DE70</f>
        <v>2776946</v>
      </c>
      <c r="DF158" s="263">
        <f t="shared" si="189"/>
        <v>3247395</v>
      </c>
      <c r="DG158" s="263">
        <f t="shared" si="189"/>
        <v>3965597</v>
      </c>
      <c r="DH158" s="263">
        <f t="shared" si="189"/>
        <v>169432</v>
      </c>
      <c r="DI158" s="263">
        <f t="shared" si="189"/>
        <v>54487</v>
      </c>
      <c r="DJ158" s="263">
        <f t="shared" si="189"/>
        <v>14736</v>
      </c>
      <c r="DK158" s="263">
        <f t="shared" si="189"/>
        <v>21481750</v>
      </c>
      <c r="DL158" s="263">
        <f t="shared" si="189"/>
        <v>11986740</v>
      </c>
      <c r="DM158" s="263">
        <f t="shared" si="189"/>
        <v>5969813</v>
      </c>
      <c r="DN158" s="263">
        <f t="shared" si="189"/>
        <v>2157721</v>
      </c>
      <c r="DO158" s="263">
        <f t="shared" si="189"/>
        <v>475156</v>
      </c>
      <c r="DP158" s="263">
        <f t="shared" si="189"/>
        <v>437965</v>
      </c>
      <c r="DQ158" s="263">
        <f t="shared" si="189"/>
        <v>2389974</v>
      </c>
      <c r="DR158" s="263">
        <f t="shared" si="189"/>
        <v>0</v>
      </c>
      <c r="DS158" s="263">
        <f t="shared" si="189"/>
        <v>124734</v>
      </c>
      <c r="DT158" s="263">
        <f t="shared" si="189"/>
        <v>285786</v>
      </c>
      <c r="DU158" s="263">
        <f t="shared" si="189"/>
        <v>98476</v>
      </c>
      <c r="DV158" s="263">
        <f t="shared" si="189"/>
        <v>6009043</v>
      </c>
      <c r="DW158" s="263">
        <f t="shared" si="189"/>
        <v>2221777</v>
      </c>
      <c r="DX158" s="263">
        <f t="shared" si="189"/>
        <v>633866</v>
      </c>
      <c r="DY158" s="263">
        <f t="shared" si="189"/>
        <v>336338</v>
      </c>
      <c r="DZ158" s="263">
        <f t="shared" si="189"/>
        <v>2005745</v>
      </c>
      <c r="EA158" s="263">
        <f t="shared" si="189"/>
        <v>0</v>
      </c>
      <c r="EB158" s="263">
        <f t="shared" si="189"/>
        <v>82164</v>
      </c>
      <c r="EC158" s="263">
        <f t="shared" si="189"/>
        <v>535048</v>
      </c>
      <c r="ED158" s="263">
        <f t="shared" si="189"/>
        <v>194106</v>
      </c>
      <c r="EE158" s="263">
        <f t="shared" si="189"/>
        <v>10998260</v>
      </c>
      <c r="EF158" s="263">
        <f t="shared" si="189"/>
        <v>4295518</v>
      </c>
      <c r="EG158" s="263">
        <f t="shared" si="189"/>
        <v>1051791</v>
      </c>
      <c r="EH158" s="263">
        <f t="shared" si="189"/>
        <v>564596</v>
      </c>
      <c r="EI158" s="263">
        <f t="shared" si="189"/>
        <v>3859456</v>
      </c>
      <c r="EJ158" s="263">
        <f t="shared" si="189"/>
        <v>0</v>
      </c>
      <c r="EK158" s="263">
        <f t="shared" si="189"/>
        <v>184508</v>
      </c>
      <c r="EL158" s="263">
        <f t="shared" si="189"/>
        <v>767172</v>
      </c>
      <c r="EM158" s="263">
        <f t="shared" si="189"/>
        <v>275218</v>
      </c>
      <c r="EN158" s="263">
        <f t="shared" si="189"/>
        <v>889894</v>
      </c>
      <c r="EO158" s="263">
        <f t="shared" si="189"/>
        <v>61990</v>
      </c>
      <c r="EP158" s="263">
        <f t="shared" si="189"/>
        <v>40668</v>
      </c>
      <c r="EQ158" s="263">
        <f t="shared" si="189"/>
        <v>209707</v>
      </c>
      <c r="ER158" s="263">
        <f t="shared" si="189"/>
        <v>522726</v>
      </c>
      <c r="ES158" s="263">
        <f t="shared" si="189"/>
        <v>0</v>
      </c>
      <c r="ET158" s="263">
        <f t="shared" si="189"/>
        <v>11766</v>
      </c>
      <c r="EU158" s="263">
        <f t="shared" si="189"/>
        <v>43038</v>
      </c>
      <c r="EV158" s="263">
        <f t="shared" si="189"/>
        <v>0</v>
      </c>
      <c r="EW158" s="263">
        <f t="shared" si="189"/>
        <v>2939098</v>
      </c>
      <c r="EX158" s="263">
        <f t="shared" si="189"/>
        <v>1656852</v>
      </c>
      <c r="EY158" s="263">
        <f t="shared" si="189"/>
        <v>160729</v>
      </c>
      <c r="EZ158" s="263">
        <f t="shared" si="189"/>
        <v>360535</v>
      </c>
      <c r="FA158" s="263">
        <f t="shared" si="189"/>
        <v>557301</v>
      </c>
      <c r="FB158" s="263">
        <f t="shared" si="189"/>
        <v>0</v>
      </c>
      <c r="FC158" s="263">
        <f t="shared" si="189"/>
        <v>13365</v>
      </c>
      <c r="FD158" s="263">
        <f t="shared" si="189"/>
        <v>130456</v>
      </c>
      <c r="FE158" s="263">
        <f t="shared" si="189"/>
        <v>59859</v>
      </c>
      <c r="FF158" s="263">
        <f t="shared" si="189"/>
        <v>2677147</v>
      </c>
      <c r="FG158" s="263">
        <f t="shared" si="189"/>
        <v>1167130</v>
      </c>
      <c r="FH158" s="263">
        <f t="shared" si="189"/>
        <v>19020</v>
      </c>
      <c r="FI158" s="263">
        <f t="shared" si="189"/>
        <v>97071</v>
      </c>
      <c r="FJ158" s="263">
        <f t="shared" si="189"/>
        <v>754661</v>
      </c>
      <c r="FK158" s="263">
        <f t="shared" si="189"/>
        <v>0</v>
      </c>
      <c r="FL158" s="263">
        <f t="shared" si="189"/>
        <v>4227</v>
      </c>
      <c r="FM158" s="263">
        <f t="shared" si="189"/>
        <v>0</v>
      </c>
      <c r="FN158" s="263">
        <f t="shared" si="189"/>
        <v>9596</v>
      </c>
      <c r="FO158" s="263">
        <f t="shared" si="189"/>
        <v>398866</v>
      </c>
      <c r="FP158" s="263">
        <f t="shared" si="189"/>
        <v>275755</v>
      </c>
      <c r="FQ158" s="263">
        <f t="shared" si="186"/>
        <v>12584</v>
      </c>
      <c r="FR158" s="263">
        <f t="shared" si="186"/>
        <v>3646</v>
      </c>
      <c r="FS158" s="263">
        <f t="shared" si="186"/>
        <v>106881</v>
      </c>
      <c r="FT158" s="263">
        <f t="shared" si="186"/>
        <v>0</v>
      </c>
      <c r="FU158" s="263">
        <f t="shared" si="186"/>
        <v>0</v>
      </c>
      <c r="FV158" s="263">
        <f t="shared" si="186"/>
        <v>0</v>
      </c>
      <c r="FW158" s="263">
        <f t="shared" si="186"/>
        <v>0</v>
      </c>
      <c r="FX158" s="263">
        <f t="shared" si="186"/>
        <v>2107928</v>
      </c>
      <c r="FY158" s="263">
        <f t="shared" si="186"/>
        <v>512087</v>
      </c>
      <c r="FZ158" s="263">
        <f t="shared" si="186"/>
        <v>669428</v>
      </c>
      <c r="GA158" s="263">
        <f t="shared" si="186"/>
        <v>162379</v>
      </c>
      <c r="GB158" s="263">
        <f t="shared" si="186"/>
        <v>670865</v>
      </c>
      <c r="GC158" s="263">
        <f t="shared" si="186"/>
        <v>0</v>
      </c>
      <c r="GD158" s="263">
        <f t="shared" si="186"/>
        <v>16793</v>
      </c>
      <c r="GE158" s="263">
        <f t="shared" si="186"/>
        <v>76377</v>
      </c>
      <c r="GF158" s="263">
        <f t="shared" si="186"/>
        <v>0</v>
      </c>
      <c r="GG158" s="263">
        <f t="shared" si="186"/>
        <v>740101</v>
      </c>
      <c r="GH158" s="263">
        <f t="shared" si="186"/>
        <v>21311</v>
      </c>
      <c r="GI158" s="263">
        <f t="shared" si="186"/>
        <v>0</v>
      </c>
      <c r="GJ158" s="263">
        <f t="shared" si="186"/>
        <v>0</v>
      </c>
      <c r="GK158" s="263">
        <f t="shared" si="186"/>
        <v>166423</v>
      </c>
      <c r="GL158" s="263">
        <f t="shared" si="186"/>
        <v>552368</v>
      </c>
      <c r="GM158" s="263">
        <f t="shared" si="186"/>
        <v>0</v>
      </c>
      <c r="GN158" s="263">
        <f t="shared" si="186"/>
        <v>0</v>
      </c>
      <c r="GO158" s="263">
        <f t="shared" si="186"/>
        <v>0</v>
      </c>
      <c r="GP158" s="263">
        <f t="shared" si="186"/>
        <v>47017</v>
      </c>
      <c r="GQ158" s="263">
        <f t="shared" si="186"/>
        <v>0</v>
      </c>
      <c r="GR158" s="263">
        <f t="shared" si="186"/>
        <v>47017</v>
      </c>
      <c r="GS158" s="263">
        <f t="shared" si="186"/>
        <v>0</v>
      </c>
      <c r="GT158" s="263">
        <f t="shared" si="186"/>
        <v>0</v>
      </c>
      <c r="GU158" s="263">
        <f t="shared" si="186"/>
        <v>0</v>
      </c>
      <c r="GV158" s="263">
        <f t="shared" si="186"/>
        <v>0</v>
      </c>
      <c r="GW158" s="263">
        <f t="shared" si="186"/>
        <v>0</v>
      </c>
      <c r="GX158" s="263">
        <f t="shared" si="186"/>
        <v>0</v>
      </c>
      <c r="GY158" s="263">
        <f t="shared" si="186"/>
        <v>584857</v>
      </c>
      <c r="GZ158" s="263">
        <f t="shared" si="186"/>
        <v>248841</v>
      </c>
      <c r="HA158" s="263">
        <f t="shared" si="186"/>
        <v>71477</v>
      </c>
      <c r="HB158" s="263">
        <f t="shared" si="186"/>
        <v>24075</v>
      </c>
      <c r="HC158" s="263">
        <f t="shared" si="186"/>
        <v>166821</v>
      </c>
      <c r="HD158" s="263">
        <f t="shared" si="186"/>
        <v>8910</v>
      </c>
      <c r="HE158" s="263">
        <f t="shared" si="186"/>
        <v>16087</v>
      </c>
      <c r="HF158" s="263">
        <f t="shared" si="186"/>
        <v>26027</v>
      </c>
      <c r="HG158" s="263">
        <f t="shared" si="186"/>
        <v>22619</v>
      </c>
      <c r="HH158" s="263">
        <f t="shared" si="186"/>
        <v>10457490</v>
      </c>
    </row>
    <row r="159" spans="1:216" x14ac:dyDescent="0.2">
      <c r="A159" s="263" t="s">
        <v>237</v>
      </c>
      <c r="B159" s="263">
        <f t="shared" si="175"/>
        <v>95885441</v>
      </c>
      <c r="C159" s="263">
        <f t="shared" ref="C159:Y159" si="190">+C92</f>
        <v>18401720</v>
      </c>
      <c r="D159" s="263">
        <f t="shared" si="190"/>
        <v>15699820</v>
      </c>
      <c r="E159" s="263">
        <f t="shared" si="190"/>
        <v>9623621</v>
      </c>
      <c r="F159" s="263">
        <f t="shared" si="190"/>
        <v>1043796</v>
      </c>
      <c r="G159" s="263">
        <f t="shared" si="190"/>
        <v>8579826</v>
      </c>
      <c r="H159" s="263">
        <f t="shared" si="190"/>
        <v>5367310</v>
      </c>
      <c r="I159" s="263">
        <f t="shared" si="190"/>
        <v>164071</v>
      </c>
      <c r="J159" s="263">
        <f t="shared" si="190"/>
        <v>5175457</v>
      </c>
      <c r="K159" s="263">
        <f t="shared" si="190"/>
        <v>635089</v>
      </c>
      <c r="L159" s="263">
        <f t="shared" si="190"/>
        <v>113068</v>
      </c>
      <c r="M159" s="263">
        <f t="shared" si="190"/>
        <v>522021</v>
      </c>
      <c r="N159" s="263">
        <f t="shared" ref="N159:P159" si="191">+N92</f>
        <v>73798</v>
      </c>
      <c r="O159" s="263">
        <f t="shared" si="191"/>
        <v>11883</v>
      </c>
      <c r="P159" s="263">
        <f t="shared" si="191"/>
        <v>61915</v>
      </c>
      <c r="Q159" s="263">
        <f t="shared" si="190"/>
        <v>759237</v>
      </c>
      <c r="R159" s="263">
        <f t="shared" si="190"/>
        <v>686376</v>
      </c>
      <c r="S159" s="263">
        <f t="shared" si="190"/>
        <v>61703</v>
      </c>
      <c r="T159" s="263">
        <f t="shared" si="190"/>
        <v>1236433</v>
      </c>
      <c r="U159" s="263">
        <f t="shared" si="190"/>
        <v>655716</v>
      </c>
      <c r="V159" s="263">
        <f t="shared" si="190"/>
        <v>580717</v>
      </c>
      <c r="W159" s="263">
        <f t="shared" si="190"/>
        <v>404807</v>
      </c>
      <c r="X159" s="263">
        <f t="shared" si="190"/>
        <v>319171</v>
      </c>
      <c r="Y159" s="263">
        <f t="shared" si="190"/>
        <v>85637</v>
      </c>
      <c r="Z159" s="263">
        <f t="shared" si="172"/>
        <v>38395130</v>
      </c>
      <c r="AA159" s="263">
        <f t="shared" si="183"/>
        <v>34809820</v>
      </c>
      <c r="AB159" s="263">
        <f t="shared" si="183"/>
        <v>169350</v>
      </c>
      <c r="AC159" s="263">
        <f t="shared" si="183"/>
        <v>6359291</v>
      </c>
      <c r="AD159" s="263">
        <f t="shared" si="183"/>
        <v>4111296</v>
      </c>
      <c r="AE159" s="263">
        <f t="shared" si="183"/>
        <v>82963</v>
      </c>
      <c r="AF159" s="263">
        <f t="shared" si="183"/>
        <v>2737457</v>
      </c>
      <c r="AG159" s="263">
        <f t="shared" si="183"/>
        <v>886530</v>
      </c>
      <c r="AH159" s="263">
        <f t="shared" si="183"/>
        <v>2067709</v>
      </c>
      <c r="AI159" s="263">
        <f t="shared" si="183"/>
        <v>5414902</v>
      </c>
      <c r="AJ159" s="263">
        <f t="shared" si="183"/>
        <v>12198660</v>
      </c>
      <c r="AK159" s="263">
        <f t="shared" si="183"/>
        <v>530820</v>
      </c>
      <c r="AL159" s="263">
        <f t="shared" si="183"/>
        <v>245585</v>
      </c>
      <c r="AM159" s="263">
        <f t="shared" si="183"/>
        <v>3461825</v>
      </c>
      <c r="AN159" s="263">
        <f t="shared" si="183"/>
        <v>22567</v>
      </c>
      <c r="AO159" s="263">
        <f t="shared" si="183"/>
        <v>565994</v>
      </c>
      <c r="AP159" s="263">
        <f t="shared" si="183"/>
        <v>1051807</v>
      </c>
      <c r="AQ159" s="263">
        <f t="shared" si="183"/>
        <v>0</v>
      </c>
      <c r="AR159" s="263">
        <f t="shared" si="183"/>
        <v>515204</v>
      </c>
      <c r="AS159" s="263">
        <f t="shared" si="183"/>
        <v>49927</v>
      </c>
      <c r="AT159" s="263">
        <f t="shared" si="183"/>
        <v>116948</v>
      </c>
      <c r="AU159" s="263">
        <f t="shared" si="183"/>
        <v>449098</v>
      </c>
      <c r="AV159" s="263">
        <f t="shared" si="183"/>
        <v>650133</v>
      </c>
      <c r="AW159" s="263">
        <f t="shared" si="183"/>
        <v>11462</v>
      </c>
      <c r="AX159" s="263">
        <f t="shared" si="183"/>
        <v>28686</v>
      </c>
      <c r="AY159" s="263">
        <f t="shared" si="183"/>
        <v>10538190</v>
      </c>
      <c r="AZ159" s="263">
        <f t="shared" si="183"/>
        <v>500787</v>
      </c>
      <c r="BA159" s="263">
        <f t="shared" si="183"/>
        <v>25603</v>
      </c>
      <c r="BB159" s="263">
        <f t="shared" si="183"/>
        <v>0</v>
      </c>
      <c r="BC159" s="263">
        <f t="shared" si="183"/>
        <v>475184</v>
      </c>
      <c r="BD159" s="263">
        <f t="shared" si="183"/>
        <v>0</v>
      </c>
      <c r="BE159" s="263">
        <f t="shared" si="183"/>
        <v>0</v>
      </c>
      <c r="BF159" s="263">
        <f t="shared" si="183"/>
        <v>0</v>
      </c>
      <c r="BG159" s="263">
        <f t="shared" si="166"/>
        <v>699429</v>
      </c>
      <c r="BH159" s="263">
        <f t="shared" si="166"/>
        <v>542027</v>
      </c>
      <c r="BI159" s="263">
        <f t="shared" si="166"/>
        <v>0</v>
      </c>
      <c r="BJ159" s="263">
        <f t="shared" si="166"/>
        <v>157401</v>
      </c>
      <c r="BK159" s="263">
        <f t="shared" si="166"/>
        <v>0</v>
      </c>
      <c r="BL159" s="263">
        <f t="shared" si="166"/>
        <v>0</v>
      </c>
      <c r="BM159" s="263">
        <f t="shared" si="166"/>
        <v>0</v>
      </c>
      <c r="BN159" s="263">
        <f t="shared" si="183"/>
        <v>1715387</v>
      </c>
      <c r="BO159" s="263">
        <f t="shared" si="183"/>
        <v>0</v>
      </c>
      <c r="BP159" s="263">
        <f t="shared" si="183"/>
        <v>58880</v>
      </c>
      <c r="BQ159" s="263">
        <f t="shared" si="183"/>
        <v>1656508</v>
      </c>
      <c r="BR159" s="263">
        <f t="shared" si="183"/>
        <v>0</v>
      </c>
      <c r="BS159" s="263">
        <f t="shared" si="183"/>
        <v>0</v>
      </c>
      <c r="BT159" s="263">
        <f t="shared" si="183"/>
        <v>0</v>
      </c>
      <c r="BU159" s="263">
        <f t="shared" si="183"/>
        <v>1555388</v>
      </c>
      <c r="BV159" s="263">
        <f t="shared" si="183"/>
        <v>18849</v>
      </c>
      <c r="BW159" s="263">
        <f t="shared" si="183"/>
        <v>49690</v>
      </c>
      <c r="BX159" s="263">
        <f t="shared" si="183"/>
        <v>1470828</v>
      </c>
      <c r="BY159" s="263">
        <f t="shared" si="183"/>
        <v>16021</v>
      </c>
      <c r="BZ159" s="263">
        <f t="shared" si="183"/>
        <v>0</v>
      </c>
      <c r="CA159" s="263">
        <f t="shared" si="183"/>
        <v>0</v>
      </c>
      <c r="CB159" s="263">
        <f t="shared" si="183"/>
        <v>25053</v>
      </c>
      <c r="CC159" s="263">
        <f t="shared" si="183"/>
        <v>25053</v>
      </c>
      <c r="CD159" s="263">
        <f t="shared" si="183"/>
        <v>0</v>
      </c>
      <c r="CE159" s="263">
        <f t="shared" si="183"/>
        <v>0</v>
      </c>
      <c r="CF159" s="263">
        <f t="shared" si="183"/>
        <v>0</v>
      </c>
      <c r="CG159" s="263">
        <f t="shared" si="183"/>
        <v>0</v>
      </c>
      <c r="CH159" s="263">
        <f t="shared" si="183"/>
        <v>0</v>
      </c>
      <c r="CI159" s="263">
        <f t="shared" si="183"/>
        <v>6042142</v>
      </c>
      <c r="CJ159" s="263">
        <f t="shared" si="183"/>
        <v>1099312</v>
      </c>
      <c r="CK159" s="263">
        <f t="shared" si="183"/>
        <v>15611</v>
      </c>
      <c r="CL159" s="263">
        <f t="shared" si="183"/>
        <v>4677374</v>
      </c>
      <c r="CM159" s="263">
        <f t="shared" si="183"/>
        <v>15000</v>
      </c>
      <c r="CN159" s="263">
        <f t="shared" si="183"/>
        <v>0</v>
      </c>
      <c r="CO159" s="263">
        <f t="shared" si="183"/>
        <v>234845</v>
      </c>
      <c r="CP159" s="263">
        <f t="shared" si="173"/>
        <v>3354750</v>
      </c>
      <c r="CQ159" s="263">
        <f t="shared" si="173"/>
        <v>112471</v>
      </c>
      <c r="CR159" s="263">
        <f t="shared" si="173"/>
        <v>1009089</v>
      </c>
      <c r="CS159" s="263">
        <f t="shared" si="173"/>
        <v>134564</v>
      </c>
      <c r="CT159" s="263">
        <f t="shared" si="173"/>
        <v>1035784</v>
      </c>
      <c r="CU159" s="263">
        <f t="shared" si="173"/>
        <v>856756</v>
      </c>
      <c r="CV159" s="263">
        <f t="shared" si="173"/>
        <v>206086</v>
      </c>
      <c r="CW159" s="263">
        <f t="shared" si="173"/>
        <v>199391</v>
      </c>
      <c r="CX159" s="263">
        <f t="shared" si="173"/>
        <v>0</v>
      </c>
      <c r="CY159" s="263">
        <f t="shared" si="173"/>
        <v>0</v>
      </c>
      <c r="CZ159" s="263">
        <f t="shared" si="173"/>
        <v>0</v>
      </c>
      <c r="DA159" s="263">
        <f t="shared" si="173"/>
        <v>102987</v>
      </c>
      <c r="DB159" s="263">
        <f t="shared" si="173"/>
        <v>96404</v>
      </c>
      <c r="DC159" s="263">
        <f t="shared" si="173"/>
        <v>0</v>
      </c>
      <c r="DD159" s="263">
        <f t="shared" si="174"/>
        <v>10198020</v>
      </c>
      <c r="DE159" s="263">
        <f t="shared" si="189"/>
        <v>3141049</v>
      </c>
      <c r="DF159" s="263">
        <f t="shared" si="189"/>
        <v>2511079</v>
      </c>
      <c r="DG159" s="263">
        <f t="shared" si="189"/>
        <v>4483251</v>
      </c>
      <c r="DH159" s="263">
        <f t="shared" si="189"/>
        <v>62639</v>
      </c>
      <c r="DI159" s="263">
        <f t="shared" si="189"/>
        <v>0</v>
      </c>
      <c r="DJ159" s="263">
        <f t="shared" si="189"/>
        <v>0</v>
      </c>
      <c r="DK159" s="263">
        <f t="shared" si="189"/>
        <v>14798240</v>
      </c>
      <c r="DL159" s="263">
        <f t="shared" si="189"/>
        <v>8043974</v>
      </c>
      <c r="DM159" s="263">
        <f t="shared" si="189"/>
        <v>5648467</v>
      </c>
      <c r="DN159" s="263">
        <f t="shared" si="189"/>
        <v>2824274</v>
      </c>
      <c r="DO159" s="263">
        <f t="shared" si="189"/>
        <v>261091</v>
      </c>
      <c r="DP159" s="263">
        <f t="shared" si="189"/>
        <v>414381</v>
      </c>
      <c r="DQ159" s="263">
        <f t="shared" si="189"/>
        <v>1516653</v>
      </c>
      <c r="DR159" s="263">
        <f t="shared" si="189"/>
        <v>0</v>
      </c>
      <c r="DS159" s="263">
        <f t="shared" si="189"/>
        <v>19830</v>
      </c>
      <c r="DT159" s="263">
        <f t="shared" si="189"/>
        <v>320995</v>
      </c>
      <c r="DU159" s="263">
        <f t="shared" si="189"/>
        <v>291243</v>
      </c>
      <c r="DV159" s="263">
        <f t="shared" si="189"/>
        <v>2333734</v>
      </c>
      <c r="DW159" s="263">
        <f t="shared" si="189"/>
        <v>495903</v>
      </c>
      <c r="DX159" s="263">
        <f t="shared" si="189"/>
        <v>339773</v>
      </c>
      <c r="DY159" s="263">
        <f t="shared" si="189"/>
        <v>94686</v>
      </c>
      <c r="DZ159" s="263">
        <f t="shared" si="189"/>
        <v>1247448</v>
      </c>
      <c r="EA159" s="263">
        <f t="shared" si="189"/>
        <v>0</v>
      </c>
      <c r="EB159" s="263">
        <f t="shared" si="189"/>
        <v>26770</v>
      </c>
      <c r="EC159" s="263">
        <f t="shared" si="189"/>
        <v>68002</v>
      </c>
      <c r="ED159" s="263">
        <f t="shared" si="189"/>
        <v>61152</v>
      </c>
      <c r="EE159" s="263">
        <f t="shared" si="189"/>
        <v>7225511</v>
      </c>
      <c r="EF159" s="263">
        <f t="shared" si="189"/>
        <v>3253024</v>
      </c>
      <c r="EG159" s="263">
        <f t="shared" si="189"/>
        <v>559477</v>
      </c>
      <c r="EH159" s="263">
        <f t="shared" si="189"/>
        <v>487991</v>
      </c>
      <c r="EI159" s="263">
        <f t="shared" si="189"/>
        <v>2177637</v>
      </c>
      <c r="EJ159" s="263">
        <f t="shared" si="189"/>
        <v>0</v>
      </c>
      <c r="EK159" s="263">
        <f t="shared" si="189"/>
        <v>46599</v>
      </c>
      <c r="EL159" s="263">
        <f t="shared" si="189"/>
        <v>372148</v>
      </c>
      <c r="EM159" s="263">
        <f t="shared" si="189"/>
        <v>328634</v>
      </c>
      <c r="EN159" s="263">
        <f t="shared" si="189"/>
        <v>740012</v>
      </c>
      <c r="EO159" s="263">
        <f t="shared" si="189"/>
        <v>60070</v>
      </c>
      <c r="EP159" s="263">
        <f t="shared" si="189"/>
        <v>41387</v>
      </c>
      <c r="EQ159" s="263">
        <f t="shared" si="189"/>
        <v>21076</v>
      </c>
      <c r="ER159" s="263">
        <f t="shared" si="189"/>
        <v>580237</v>
      </c>
      <c r="ES159" s="263">
        <f t="shared" si="189"/>
        <v>0</v>
      </c>
      <c r="ET159" s="263">
        <f t="shared" si="189"/>
        <v>0</v>
      </c>
      <c r="EU159" s="263">
        <f t="shared" si="189"/>
        <v>13480</v>
      </c>
      <c r="EV159" s="263">
        <f t="shared" si="189"/>
        <v>23761</v>
      </c>
      <c r="EW159" s="263">
        <f t="shared" si="189"/>
        <v>1529961</v>
      </c>
      <c r="EX159" s="263">
        <f t="shared" si="189"/>
        <v>516049</v>
      </c>
      <c r="EY159" s="263">
        <f t="shared" si="189"/>
        <v>71740</v>
      </c>
      <c r="EZ159" s="263">
        <f t="shared" si="189"/>
        <v>89666</v>
      </c>
      <c r="FA159" s="263">
        <f t="shared" si="189"/>
        <v>646483</v>
      </c>
      <c r="FB159" s="263">
        <f t="shared" si="189"/>
        <v>800</v>
      </c>
      <c r="FC159" s="263">
        <f t="shared" si="189"/>
        <v>28096</v>
      </c>
      <c r="FD159" s="263">
        <f t="shared" si="189"/>
        <v>110852</v>
      </c>
      <c r="FE159" s="263">
        <f t="shared" si="189"/>
        <v>66275</v>
      </c>
      <c r="FF159" s="263">
        <f t="shared" si="189"/>
        <v>769214</v>
      </c>
      <c r="FG159" s="263">
        <f t="shared" si="189"/>
        <v>271084</v>
      </c>
      <c r="FH159" s="263">
        <f t="shared" si="189"/>
        <v>50138</v>
      </c>
      <c r="FI159" s="263">
        <f t="shared" si="189"/>
        <v>16793</v>
      </c>
      <c r="FJ159" s="263">
        <f t="shared" si="189"/>
        <v>30373</v>
      </c>
      <c r="FK159" s="263">
        <f t="shared" si="189"/>
        <v>3541</v>
      </c>
      <c r="FL159" s="263">
        <f t="shared" si="189"/>
        <v>84666</v>
      </c>
      <c r="FM159" s="263">
        <f t="shared" si="189"/>
        <v>95969</v>
      </c>
      <c r="FN159" s="263">
        <f t="shared" si="189"/>
        <v>68592</v>
      </c>
      <c r="FO159" s="263">
        <f t="shared" si="189"/>
        <v>1043455</v>
      </c>
      <c r="FP159" s="263">
        <f t="shared" si="189"/>
        <v>894031</v>
      </c>
      <c r="FQ159" s="263">
        <f t="shared" si="186"/>
        <v>0</v>
      </c>
      <c r="FR159" s="263">
        <f t="shared" si="186"/>
        <v>0</v>
      </c>
      <c r="FS159" s="263">
        <f t="shared" si="186"/>
        <v>137016</v>
      </c>
      <c r="FT159" s="263">
        <f t="shared" si="186"/>
        <v>0</v>
      </c>
      <c r="FU159" s="263">
        <f t="shared" si="186"/>
        <v>0</v>
      </c>
      <c r="FV159" s="263">
        <f t="shared" si="186"/>
        <v>12408</v>
      </c>
      <c r="FW159" s="263">
        <f t="shared" si="186"/>
        <v>0</v>
      </c>
      <c r="FX159" s="263">
        <f t="shared" si="186"/>
        <v>2044340</v>
      </c>
      <c r="FY159" s="263">
        <f t="shared" si="186"/>
        <v>359770</v>
      </c>
      <c r="FZ159" s="263">
        <f t="shared" si="186"/>
        <v>280514</v>
      </c>
      <c r="GA159" s="263">
        <f t="shared" si="186"/>
        <v>328418</v>
      </c>
      <c r="GB159" s="263">
        <f t="shared" si="186"/>
        <v>1023345</v>
      </c>
      <c r="GC159" s="263">
        <f t="shared" si="186"/>
        <v>0</v>
      </c>
      <c r="GD159" s="263">
        <f t="shared" si="186"/>
        <v>10273</v>
      </c>
      <c r="GE159" s="263">
        <f t="shared" si="186"/>
        <v>31849</v>
      </c>
      <c r="GF159" s="263">
        <f t="shared" si="186"/>
        <v>10173</v>
      </c>
      <c r="GG159" s="263">
        <f t="shared" si="186"/>
        <v>137629</v>
      </c>
      <c r="GH159" s="263">
        <f t="shared" si="186"/>
        <v>0</v>
      </c>
      <c r="GI159" s="263">
        <f t="shared" si="186"/>
        <v>4158</v>
      </c>
      <c r="GJ159" s="263">
        <f t="shared" si="186"/>
        <v>0</v>
      </c>
      <c r="GK159" s="263">
        <f t="shared" si="186"/>
        <v>66696</v>
      </c>
      <c r="GL159" s="263">
        <f t="shared" si="186"/>
        <v>66775</v>
      </c>
      <c r="GM159" s="263">
        <f t="shared" si="186"/>
        <v>0</v>
      </c>
      <c r="GN159" s="263">
        <f t="shared" si="186"/>
        <v>0</v>
      </c>
      <c r="GO159" s="263">
        <f t="shared" si="186"/>
        <v>0</v>
      </c>
      <c r="GP159" s="263">
        <f t="shared" si="186"/>
        <v>416508</v>
      </c>
      <c r="GQ159" s="263">
        <f t="shared" si="186"/>
        <v>6454</v>
      </c>
      <c r="GR159" s="263">
        <f t="shared" si="186"/>
        <v>105698</v>
      </c>
      <c r="GS159" s="263">
        <f t="shared" si="186"/>
        <v>304356</v>
      </c>
      <c r="GT159" s="263">
        <f t="shared" si="186"/>
        <v>0</v>
      </c>
      <c r="GU159" s="263">
        <f t="shared" si="186"/>
        <v>0</v>
      </c>
      <c r="GV159" s="263">
        <f t="shared" si="186"/>
        <v>0</v>
      </c>
      <c r="GW159" s="263">
        <f t="shared" si="186"/>
        <v>0</v>
      </c>
      <c r="GX159" s="263">
        <f t="shared" si="186"/>
        <v>0</v>
      </c>
      <c r="GY159" s="263">
        <f t="shared" si="186"/>
        <v>813163</v>
      </c>
      <c r="GZ159" s="263">
        <f t="shared" si="186"/>
        <v>77935</v>
      </c>
      <c r="HA159" s="263">
        <f t="shared" si="186"/>
        <v>56931</v>
      </c>
      <c r="HB159" s="263">
        <f t="shared" si="186"/>
        <v>27181</v>
      </c>
      <c r="HC159" s="263">
        <f t="shared" si="186"/>
        <v>365998</v>
      </c>
      <c r="HD159" s="263">
        <f t="shared" si="186"/>
        <v>8225</v>
      </c>
      <c r="HE159" s="263">
        <f t="shared" si="186"/>
        <v>0</v>
      </c>
      <c r="HF159" s="263">
        <f t="shared" si="186"/>
        <v>63732</v>
      </c>
      <c r="HG159" s="263">
        <f t="shared" si="186"/>
        <v>213162</v>
      </c>
      <c r="HH159" s="263">
        <f t="shared" si="186"/>
        <v>6619456</v>
      </c>
    </row>
    <row r="160" spans="1:216" x14ac:dyDescent="0.2">
      <c r="A160" s="263" t="s">
        <v>238</v>
      </c>
      <c r="B160" s="263">
        <f t="shared" si="175"/>
        <v>92518994</v>
      </c>
      <c r="C160" s="263">
        <f t="shared" ref="C160:Y160" si="192">+C93</f>
        <v>15943460</v>
      </c>
      <c r="D160" s="263">
        <f t="shared" si="192"/>
        <v>12648780</v>
      </c>
      <c r="E160" s="263">
        <f t="shared" si="192"/>
        <v>6141632</v>
      </c>
      <c r="F160" s="263">
        <f t="shared" si="192"/>
        <v>1656178</v>
      </c>
      <c r="G160" s="263">
        <f t="shared" si="192"/>
        <v>4456589</v>
      </c>
      <c r="H160" s="263">
        <f t="shared" si="192"/>
        <v>5740379</v>
      </c>
      <c r="I160" s="263">
        <f t="shared" si="192"/>
        <v>863272</v>
      </c>
      <c r="J160" s="263">
        <f t="shared" si="192"/>
        <v>4877106</v>
      </c>
      <c r="K160" s="263">
        <f t="shared" si="192"/>
        <v>652512</v>
      </c>
      <c r="L160" s="263">
        <f t="shared" si="192"/>
        <v>49708</v>
      </c>
      <c r="M160" s="263">
        <f t="shared" si="192"/>
        <v>602803</v>
      </c>
      <c r="N160" s="263">
        <f t="shared" ref="N160:P160" si="193">+N93</f>
        <v>114257</v>
      </c>
      <c r="O160" s="263">
        <f t="shared" si="193"/>
        <v>12274</v>
      </c>
      <c r="P160" s="263">
        <f t="shared" si="193"/>
        <v>101983</v>
      </c>
      <c r="Q160" s="263">
        <f t="shared" si="192"/>
        <v>15063</v>
      </c>
      <c r="R160" s="263">
        <f t="shared" si="192"/>
        <v>0</v>
      </c>
      <c r="S160" s="263">
        <f t="shared" si="192"/>
        <v>11158</v>
      </c>
      <c r="T160" s="263">
        <f t="shared" si="192"/>
        <v>1018457</v>
      </c>
      <c r="U160" s="263">
        <f t="shared" si="192"/>
        <v>632818</v>
      </c>
      <c r="V160" s="263">
        <f t="shared" si="192"/>
        <v>385639</v>
      </c>
      <c r="W160" s="263">
        <f t="shared" si="192"/>
        <v>2160329</v>
      </c>
      <c r="X160" s="263">
        <f t="shared" si="192"/>
        <v>2048639</v>
      </c>
      <c r="Y160" s="263">
        <f t="shared" si="192"/>
        <v>111690</v>
      </c>
      <c r="Z160" s="263">
        <f t="shared" si="172"/>
        <v>35752860</v>
      </c>
      <c r="AA160" s="263">
        <f t="shared" si="183"/>
        <v>31626650</v>
      </c>
      <c r="AB160" s="263">
        <f t="shared" si="183"/>
        <v>84629</v>
      </c>
      <c r="AC160" s="263">
        <f t="shared" si="183"/>
        <v>10071430</v>
      </c>
      <c r="AD160" s="263">
        <f t="shared" si="183"/>
        <v>2708259</v>
      </c>
      <c r="AE160" s="263">
        <f t="shared" si="183"/>
        <v>26935</v>
      </c>
      <c r="AF160" s="263">
        <f t="shared" si="183"/>
        <v>1456940</v>
      </c>
      <c r="AG160" s="263">
        <f t="shared" si="183"/>
        <v>808341</v>
      </c>
      <c r="AH160" s="263">
        <f t="shared" si="183"/>
        <v>1849711</v>
      </c>
      <c r="AI160" s="263">
        <f t="shared" si="183"/>
        <v>2173676</v>
      </c>
      <c r="AJ160" s="263">
        <f t="shared" si="183"/>
        <v>11438330</v>
      </c>
      <c r="AK160" s="263">
        <f t="shared" si="183"/>
        <v>598677</v>
      </c>
      <c r="AL160" s="263">
        <f t="shared" si="183"/>
        <v>409728</v>
      </c>
      <c r="AM160" s="263">
        <f t="shared" si="183"/>
        <v>4122546</v>
      </c>
      <c r="AN160" s="263">
        <f t="shared" si="183"/>
        <v>0</v>
      </c>
      <c r="AO160" s="263">
        <f t="shared" si="183"/>
        <v>2146673</v>
      </c>
      <c r="AP160" s="263">
        <f t="shared" si="183"/>
        <v>1247418</v>
      </c>
      <c r="AQ160" s="263">
        <f t="shared" si="183"/>
        <v>0</v>
      </c>
      <c r="AR160" s="263">
        <f t="shared" si="183"/>
        <v>393092</v>
      </c>
      <c r="AS160" s="263">
        <f t="shared" si="183"/>
        <v>28787</v>
      </c>
      <c r="AT160" s="263">
        <f t="shared" si="183"/>
        <v>94004</v>
      </c>
      <c r="AU160" s="263">
        <f t="shared" si="183"/>
        <v>13394</v>
      </c>
      <c r="AV160" s="263">
        <f t="shared" si="183"/>
        <v>199178</v>
      </c>
      <c r="AW160" s="263">
        <f t="shared" si="183"/>
        <v>0</v>
      </c>
      <c r="AX160" s="263">
        <f t="shared" si="183"/>
        <v>0</v>
      </c>
      <c r="AY160" s="263">
        <f t="shared" si="183"/>
        <v>8234482</v>
      </c>
      <c r="AZ160" s="263">
        <f t="shared" si="183"/>
        <v>1536985</v>
      </c>
      <c r="BA160" s="263">
        <f t="shared" si="183"/>
        <v>1032737</v>
      </c>
      <c r="BB160" s="263">
        <f t="shared" si="183"/>
        <v>48645</v>
      </c>
      <c r="BC160" s="263">
        <f t="shared" si="183"/>
        <v>412408</v>
      </c>
      <c r="BD160" s="263">
        <f t="shared" si="183"/>
        <v>43195</v>
      </c>
      <c r="BE160" s="263">
        <f t="shared" si="183"/>
        <v>0</v>
      </c>
      <c r="BF160" s="263">
        <f t="shared" si="183"/>
        <v>0</v>
      </c>
      <c r="BG160" s="263">
        <f t="shared" si="166"/>
        <v>18063</v>
      </c>
      <c r="BH160" s="263">
        <f t="shared" si="166"/>
        <v>0</v>
      </c>
      <c r="BI160" s="263">
        <f t="shared" si="166"/>
        <v>0</v>
      </c>
      <c r="BJ160" s="263">
        <f t="shared" si="166"/>
        <v>18063</v>
      </c>
      <c r="BK160" s="263">
        <f t="shared" si="166"/>
        <v>0</v>
      </c>
      <c r="BL160" s="263">
        <f t="shared" si="166"/>
        <v>0</v>
      </c>
      <c r="BM160" s="263">
        <f t="shared" si="166"/>
        <v>0</v>
      </c>
      <c r="BN160" s="263">
        <f t="shared" si="183"/>
        <v>1846132</v>
      </c>
      <c r="BO160" s="263">
        <f t="shared" si="183"/>
        <v>0</v>
      </c>
      <c r="BP160" s="263">
        <f t="shared" si="183"/>
        <v>5165</v>
      </c>
      <c r="BQ160" s="263">
        <f t="shared" si="183"/>
        <v>1840968</v>
      </c>
      <c r="BR160" s="263">
        <f t="shared" si="183"/>
        <v>0</v>
      </c>
      <c r="BS160" s="263">
        <f t="shared" si="183"/>
        <v>0</v>
      </c>
      <c r="BT160" s="263">
        <f t="shared" si="183"/>
        <v>0</v>
      </c>
      <c r="BU160" s="263">
        <f t="shared" si="183"/>
        <v>1674675</v>
      </c>
      <c r="BV160" s="263">
        <f t="shared" si="183"/>
        <v>0</v>
      </c>
      <c r="BW160" s="263">
        <f t="shared" si="183"/>
        <v>45572</v>
      </c>
      <c r="BX160" s="263">
        <f t="shared" si="183"/>
        <v>1629102</v>
      </c>
      <c r="BY160" s="263">
        <f t="shared" si="183"/>
        <v>0</v>
      </c>
      <c r="BZ160" s="263">
        <f t="shared" si="183"/>
        <v>0</v>
      </c>
      <c r="CA160" s="263">
        <f t="shared" ref="AA160:CO164" si="194">+CA72</f>
        <v>0</v>
      </c>
      <c r="CB160" s="263">
        <f t="shared" si="194"/>
        <v>45400</v>
      </c>
      <c r="CC160" s="263">
        <f t="shared" si="194"/>
        <v>34954</v>
      </c>
      <c r="CD160" s="263">
        <f t="shared" si="194"/>
        <v>0</v>
      </c>
      <c r="CE160" s="263">
        <f t="shared" si="194"/>
        <v>10445</v>
      </c>
      <c r="CF160" s="263">
        <f t="shared" si="194"/>
        <v>0</v>
      </c>
      <c r="CG160" s="263">
        <f t="shared" si="194"/>
        <v>0</v>
      </c>
      <c r="CH160" s="263">
        <f t="shared" si="194"/>
        <v>0</v>
      </c>
      <c r="CI160" s="263">
        <f t="shared" si="194"/>
        <v>3113227</v>
      </c>
      <c r="CJ160" s="263">
        <f t="shared" si="194"/>
        <v>578811</v>
      </c>
      <c r="CK160" s="263">
        <f t="shared" si="194"/>
        <v>27566</v>
      </c>
      <c r="CL160" s="263">
        <f t="shared" si="194"/>
        <v>2199882</v>
      </c>
      <c r="CM160" s="263">
        <f t="shared" si="194"/>
        <v>0</v>
      </c>
      <c r="CN160" s="263">
        <f t="shared" si="194"/>
        <v>0</v>
      </c>
      <c r="CO160" s="263">
        <f t="shared" si="194"/>
        <v>306968</v>
      </c>
      <c r="CP160" s="263">
        <f t="shared" si="173"/>
        <v>2226858</v>
      </c>
      <c r="CQ160" s="263">
        <f t="shared" si="173"/>
        <v>239559</v>
      </c>
      <c r="CR160" s="263">
        <f t="shared" si="173"/>
        <v>519343</v>
      </c>
      <c r="CS160" s="263">
        <f t="shared" si="173"/>
        <v>196155</v>
      </c>
      <c r="CT160" s="263">
        <f t="shared" si="173"/>
        <v>822000</v>
      </c>
      <c r="CU160" s="263">
        <f t="shared" si="173"/>
        <v>309742</v>
      </c>
      <c r="CV160" s="263">
        <f t="shared" si="173"/>
        <v>140059</v>
      </c>
      <c r="CW160" s="263">
        <f t="shared" si="173"/>
        <v>237774</v>
      </c>
      <c r="CX160" s="263">
        <f t="shared" si="173"/>
        <v>0</v>
      </c>
      <c r="CY160" s="263">
        <f t="shared" si="173"/>
        <v>0</v>
      </c>
      <c r="CZ160" s="263">
        <f t="shared" si="173"/>
        <v>0</v>
      </c>
      <c r="DA160" s="263">
        <f t="shared" si="173"/>
        <v>0</v>
      </c>
      <c r="DB160" s="263">
        <f t="shared" si="173"/>
        <v>112081</v>
      </c>
      <c r="DC160" s="263">
        <f>+DC93</f>
        <v>7476</v>
      </c>
      <c r="DD160" s="263">
        <f t="shared" si="174"/>
        <v>16918640</v>
      </c>
      <c r="DE160" s="263">
        <f t="shared" si="189"/>
        <v>5337664</v>
      </c>
      <c r="DF160" s="263">
        <f t="shared" si="189"/>
        <v>7143759</v>
      </c>
      <c r="DG160" s="263">
        <f t="shared" si="189"/>
        <v>4272397</v>
      </c>
      <c r="DH160" s="263">
        <f t="shared" si="189"/>
        <v>164820</v>
      </c>
      <c r="DI160" s="263">
        <f t="shared" si="189"/>
        <v>0</v>
      </c>
      <c r="DJ160" s="263">
        <f t="shared" si="189"/>
        <v>0</v>
      </c>
      <c r="DK160" s="263">
        <f t="shared" si="189"/>
        <v>13204920</v>
      </c>
      <c r="DL160" s="263">
        <f t="shared" si="189"/>
        <v>5911418</v>
      </c>
      <c r="DM160" s="263">
        <f t="shared" si="189"/>
        <v>4346676</v>
      </c>
      <c r="DN160" s="263">
        <f t="shared" si="189"/>
        <v>835756</v>
      </c>
      <c r="DO160" s="263">
        <f t="shared" si="189"/>
        <v>384706</v>
      </c>
      <c r="DP160" s="263">
        <f t="shared" si="189"/>
        <v>487914</v>
      </c>
      <c r="DQ160" s="263">
        <f t="shared" si="189"/>
        <v>2275541</v>
      </c>
      <c r="DR160" s="263">
        <f t="shared" si="189"/>
        <v>0</v>
      </c>
      <c r="DS160" s="263">
        <f t="shared" si="189"/>
        <v>85183</v>
      </c>
      <c r="DT160" s="263">
        <f t="shared" si="189"/>
        <v>214797</v>
      </c>
      <c r="DU160" s="263">
        <f t="shared" si="189"/>
        <v>62778</v>
      </c>
      <c r="DV160" s="263">
        <f t="shared" si="189"/>
        <v>1556461</v>
      </c>
      <c r="DW160" s="263">
        <f t="shared" si="189"/>
        <v>305208</v>
      </c>
      <c r="DX160" s="263">
        <f t="shared" si="189"/>
        <v>290602</v>
      </c>
      <c r="DY160" s="263">
        <f t="shared" si="189"/>
        <v>47419</v>
      </c>
      <c r="DZ160" s="263">
        <f t="shared" si="189"/>
        <v>786802</v>
      </c>
      <c r="EA160" s="263">
        <f t="shared" si="189"/>
        <v>0</v>
      </c>
      <c r="EB160" s="263">
        <f t="shared" si="189"/>
        <v>14565</v>
      </c>
      <c r="EC160" s="263">
        <f t="shared" si="189"/>
        <v>67256</v>
      </c>
      <c r="ED160" s="263">
        <f t="shared" si="189"/>
        <v>44609</v>
      </c>
      <c r="EE160" s="263">
        <f t="shared" si="189"/>
        <v>5258920</v>
      </c>
      <c r="EF160" s="263">
        <f t="shared" si="189"/>
        <v>1056631</v>
      </c>
      <c r="EG160" s="263">
        <f t="shared" si="189"/>
        <v>593556</v>
      </c>
      <c r="EH160" s="263">
        <f t="shared" si="189"/>
        <v>517853</v>
      </c>
      <c r="EI160" s="263">
        <f t="shared" si="189"/>
        <v>2696438</v>
      </c>
      <c r="EJ160" s="263">
        <f t="shared" si="189"/>
        <v>0</v>
      </c>
      <c r="EK160" s="263">
        <f t="shared" si="189"/>
        <v>89278</v>
      </c>
      <c r="EL160" s="263">
        <f t="shared" si="189"/>
        <v>213083</v>
      </c>
      <c r="EM160" s="263">
        <f t="shared" si="189"/>
        <v>92080</v>
      </c>
      <c r="EN160" s="263">
        <f t="shared" si="189"/>
        <v>614915</v>
      </c>
      <c r="EO160" s="263">
        <f t="shared" si="189"/>
        <v>84333</v>
      </c>
      <c r="EP160" s="263">
        <f t="shared" si="189"/>
        <v>64960</v>
      </c>
      <c r="EQ160" s="263">
        <f t="shared" si="189"/>
        <v>17480</v>
      </c>
      <c r="ER160" s="263">
        <f t="shared" si="189"/>
        <v>360421</v>
      </c>
      <c r="ES160" s="263">
        <f t="shared" si="189"/>
        <v>0</v>
      </c>
      <c r="ET160" s="263">
        <f t="shared" si="189"/>
        <v>10470</v>
      </c>
      <c r="EU160" s="263">
        <f t="shared" si="189"/>
        <v>68969</v>
      </c>
      <c r="EV160" s="263">
        <f t="shared" si="189"/>
        <v>8282</v>
      </c>
      <c r="EW160" s="263">
        <f t="shared" si="189"/>
        <v>1431996</v>
      </c>
      <c r="EX160" s="263">
        <f t="shared" si="189"/>
        <v>731690</v>
      </c>
      <c r="EY160" s="263">
        <f t="shared" si="189"/>
        <v>35737</v>
      </c>
      <c r="EZ160" s="263">
        <f t="shared" si="189"/>
        <v>38428</v>
      </c>
      <c r="FA160" s="263">
        <f t="shared" si="189"/>
        <v>530754</v>
      </c>
      <c r="FB160" s="263">
        <f t="shared" si="189"/>
        <v>0</v>
      </c>
      <c r="FC160" s="263">
        <f t="shared" si="189"/>
        <v>33518</v>
      </c>
      <c r="FD160" s="263">
        <f t="shared" si="189"/>
        <v>55986</v>
      </c>
      <c r="FE160" s="263">
        <f t="shared" si="189"/>
        <v>5883</v>
      </c>
      <c r="FF160" s="263">
        <f t="shared" si="189"/>
        <v>1057859</v>
      </c>
      <c r="FG160" s="263">
        <f t="shared" si="189"/>
        <v>174143</v>
      </c>
      <c r="FH160" s="263">
        <f t="shared" si="189"/>
        <v>149862</v>
      </c>
      <c r="FI160" s="263">
        <f t="shared" si="189"/>
        <v>17005</v>
      </c>
      <c r="FJ160" s="263">
        <f t="shared" si="189"/>
        <v>166046</v>
      </c>
      <c r="FK160" s="263">
        <f t="shared" si="189"/>
        <v>5940</v>
      </c>
      <c r="FL160" s="263">
        <f t="shared" si="189"/>
        <v>0</v>
      </c>
      <c r="FM160" s="263">
        <f t="shared" si="189"/>
        <v>4170</v>
      </c>
      <c r="FN160" s="263">
        <f t="shared" si="189"/>
        <v>0</v>
      </c>
      <c r="FO160" s="263">
        <f t="shared" si="189"/>
        <v>464766</v>
      </c>
      <c r="FP160" s="263">
        <f t="shared" si="189"/>
        <v>330098</v>
      </c>
      <c r="FQ160" s="263">
        <f t="shared" si="186"/>
        <v>9082</v>
      </c>
      <c r="FR160" s="263">
        <f t="shared" si="186"/>
        <v>0</v>
      </c>
      <c r="FS160" s="263">
        <f t="shared" si="186"/>
        <v>125587</v>
      </c>
      <c r="FT160" s="263">
        <f t="shared" si="186"/>
        <v>0</v>
      </c>
      <c r="FU160" s="263">
        <f t="shared" si="186"/>
        <v>0</v>
      </c>
      <c r="FV160" s="263">
        <f t="shared" si="186"/>
        <v>0</v>
      </c>
      <c r="FW160" s="263">
        <f t="shared" si="186"/>
        <v>0</v>
      </c>
      <c r="FX160" s="263">
        <f t="shared" si="186"/>
        <v>2723965</v>
      </c>
      <c r="FY160" s="263">
        <f t="shared" si="186"/>
        <v>312949</v>
      </c>
      <c r="FZ160" s="263">
        <f t="shared" si="186"/>
        <v>321423</v>
      </c>
      <c r="GA160" s="263">
        <f t="shared" si="186"/>
        <v>390523</v>
      </c>
      <c r="GB160" s="263">
        <f t="shared" si="186"/>
        <v>1682163</v>
      </c>
      <c r="GC160" s="263">
        <f t="shared" si="186"/>
        <v>0</v>
      </c>
      <c r="GD160" s="263">
        <f t="shared" si="186"/>
        <v>16907</v>
      </c>
      <c r="GE160" s="263">
        <f t="shared" si="186"/>
        <v>0</v>
      </c>
      <c r="GF160" s="263">
        <f t="shared" si="186"/>
        <v>0</v>
      </c>
      <c r="GG160" s="263">
        <f t="shared" si="186"/>
        <v>181812</v>
      </c>
      <c r="GH160" s="263">
        <f t="shared" si="186"/>
        <v>0</v>
      </c>
      <c r="GI160" s="263">
        <f t="shared" si="186"/>
        <v>0</v>
      </c>
      <c r="GJ160" s="263">
        <f t="shared" si="186"/>
        <v>0</v>
      </c>
      <c r="GK160" s="263">
        <f t="shared" si="186"/>
        <v>26063</v>
      </c>
      <c r="GL160" s="263">
        <f t="shared" si="186"/>
        <v>155749</v>
      </c>
      <c r="GM160" s="263">
        <f t="shared" si="186"/>
        <v>0</v>
      </c>
      <c r="GN160" s="263">
        <f t="shared" si="186"/>
        <v>0</v>
      </c>
      <c r="GO160" s="263">
        <f t="shared" si="186"/>
        <v>0</v>
      </c>
      <c r="GP160" s="263">
        <f t="shared" si="186"/>
        <v>510882</v>
      </c>
      <c r="GQ160" s="263">
        <f t="shared" si="186"/>
        <v>0</v>
      </c>
      <c r="GR160" s="263">
        <f t="shared" si="186"/>
        <v>48874</v>
      </c>
      <c r="GS160" s="263">
        <f t="shared" si="186"/>
        <v>462008</v>
      </c>
      <c r="GT160" s="263">
        <f t="shared" si="186"/>
        <v>0</v>
      </c>
      <c r="GU160" s="263">
        <f t="shared" si="186"/>
        <v>0</v>
      </c>
      <c r="GV160" s="263">
        <f t="shared" si="186"/>
        <v>0</v>
      </c>
      <c r="GW160" s="263">
        <f t="shared" si="186"/>
        <v>0</v>
      </c>
      <c r="GX160" s="263">
        <f t="shared" si="186"/>
        <v>0</v>
      </c>
      <c r="GY160" s="263">
        <f t="shared" si="186"/>
        <v>922220</v>
      </c>
      <c r="GZ160" s="263">
        <f t="shared" si="186"/>
        <v>248078</v>
      </c>
      <c r="HA160" s="263">
        <f t="shared" si="186"/>
        <v>45180</v>
      </c>
      <c r="HB160" s="263">
        <f t="shared" si="186"/>
        <v>7654</v>
      </c>
      <c r="HC160" s="263">
        <f t="shared" si="186"/>
        <v>516386</v>
      </c>
      <c r="HD160" s="263">
        <f t="shared" si="186"/>
        <v>6740</v>
      </c>
      <c r="HE160" s="263">
        <f t="shared" si="186"/>
        <v>51023</v>
      </c>
      <c r="HF160" s="263">
        <f t="shared" si="186"/>
        <v>32137</v>
      </c>
      <c r="HG160" s="263">
        <f t="shared" si="186"/>
        <v>6340</v>
      </c>
      <c r="HH160" s="263">
        <f t="shared" si="186"/>
        <v>7733545</v>
      </c>
    </row>
    <row r="161" spans="1:216" x14ac:dyDescent="0.2">
      <c r="A161" s="263" t="s">
        <v>239</v>
      </c>
      <c r="B161" s="263">
        <f t="shared" si="175"/>
        <v>29949741</v>
      </c>
      <c r="C161" s="263">
        <f t="shared" ref="C161:Y161" si="195">+C94</f>
        <v>11805</v>
      </c>
      <c r="D161" s="263">
        <f t="shared" si="195"/>
        <v>0</v>
      </c>
      <c r="E161" s="263">
        <f t="shared" si="195"/>
        <v>0</v>
      </c>
      <c r="F161" s="263">
        <f t="shared" si="195"/>
        <v>0</v>
      </c>
      <c r="G161" s="263">
        <f t="shared" si="195"/>
        <v>0</v>
      </c>
      <c r="H161" s="263">
        <f t="shared" si="195"/>
        <v>0</v>
      </c>
      <c r="I161" s="263">
        <f t="shared" si="195"/>
        <v>0</v>
      </c>
      <c r="J161" s="263">
        <f t="shared" si="195"/>
        <v>0</v>
      </c>
      <c r="K161" s="263">
        <f t="shared" si="195"/>
        <v>0</v>
      </c>
      <c r="L161" s="263">
        <f t="shared" si="195"/>
        <v>0</v>
      </c>
      <c r="M161" s="263">
        <f t="shared" si="195"/>
        <v>0</v>
      </c>
      <c r="N161" s="263">
        <f t="shared" ref="N161:P161" si="196">+N94</f>
        <v>0</v>
      </c>
      <c r="O161" s="263">
        <f t="shared" si="196"/>
        <v>0</v>
      </c>
      <c r="P161" s="263">
        <f t="shared" si="196"/>
        <v>0</v>
      </c>
      <c r="Q161" s="263">
        <f t="shared" si="195"/>
        <v>0</v>
      </c>
      <c r="R161" s="263">
        <f t="shared" si="195"/>
        <v>0</v>
      </c>
      <c r="S161" s="263">
        <f t="shared" si="195"/>
        <v>0</v>
      </c>
      <c r="T161" s="263">
        <f t="shared" si="195"/>
        <v>11805</v>
      </c>
      <c r="U161" s="263">
        <f t="shared" si="195"/>
        <v>11805</v>
      </c>
      <c r="V161" s="263">
        <f t="shared" si="195"/>
        <v>0</v>
      </c>
      <c r="W161" s="263">
        <f t="shared" si="195"/>
        <v>0</v>
      </c>
      <c r="X161" s="263">
        <f t="shared" si="195"/>
        <v>0</v>
      </c>
      <c r="Y161" s="263">
        <f t="shared" si="195"/>
        <v>0</v>
      </c>
      <c r="Z161" s="263">
        <f t="shared" si="172"/>
        <v>294369</v>
      </c>
      <c r="AA161" s="263">
        <f t="shared" si="194"/>
        <v>294369</v>
      </c>
      <c r="AB161" s="263">
        <f t="shared" si="194"/>
        <v>56508</v>
      </c>
      <c r="AC161" s="263">
        <f t="shared" si="194"/>
        <v>52377</v>
      </c>
      <c r="AD161" s="263">
        <f t="shared" si="194"/>
        <v>20191</v>
      </c>
      <c r="AE161" s="263">
        <f t="shared" si="194"/>
        <v>0</v>
      </c>
      <c r="AF161" s="263">
        <f t="shared" si="194"/>
        <v>119214</v>
      </c>
      <c r="AG161" s="263">
        <f t="shared" si="194"/>
        <v>7730</v>
      </c>
      <c r="AH161" s="263">
        <f t="shared" si="194"/>
        <v>8496</v>
      </c>
      <c r="AI161" s="263">
        <f t="shared" si="194"/>
        <v>0</v>
      </c>
      <c r="AJ161" s="263">
        <f t="shared" si="194"/>
        <v>29853</v>
      </c>
      <c r="AK161" s="263">
        <f t="shared" si="194"/>
        <v>0</v>
      </c>
      <c r="AL161" s="263">
        <f t="shared" si="194"/>
        <v>0</v>
      </c>
      <c r="AM161" s="263">
        <f t="shared" si="194"/>
        <v>0</v>
      </c>
      <c r="AN161" s="263">
        <f t="shared" si="194"/>
        <v>0</v>
      </c>
      <c r="AO161" s="263">
        <f t="shared" si="194"/>
        <v>0</v>
      </c>
      <c r="AP161" s="263">
        <f t="shared" si="194"/>
        <v>0</v>
      </c>
      <c r="AQ161" s="263">
        <f t="shared" si="194"/>
        <v>0</v>
      </c>
      <c r="AR161" s="263">
        <f t="shared" si="194"/>
        <v>0</v>
      </c>
      <c r="AS161" s="263">
        <f t="shared" si="194"/>
        <v>0</v>
      </c>
      <c r="AT161" s="263">
        <f t="shared" si="194"/>
        <v>0</v>
      </c>
      <c r="AU161" s="263">
        <f t="shared" si="194"/>
        <v>0</v>
      </c>
      <c r="AV161" s="263">
        <f t="shared" si="194"/>
        <v>0</v>
      </c>
      <c r="AW161" s="263">
        <f t="shared" si="194"/>
        <v>0</v>
      </c>
      <c r="AX161" s="263">
        <f t="shared" si="194"/>
        <v>0</v>
      </c>
      <c r="AY161" s="263">
        <f t="shared" si="194"/>
        <v>214248</v>
      </c>
      <c r="AZ161" s="263">
        <f t="shared" si="194"/>
        <v>0</v>
      </c>
      <c r="BA161" s="263">
        <f t="shared" si="194"/>
        <v>0</v>
      </c>
      <c r="BB161" s="263">
        <f t="shared" si="194"/>
        <v>0</v>
      </c>
      <c r="BC161" s="263">
        <f t="shared" si="194"/>
        <v>0</v>
      </c>
      <c r="BD161" s="263">
        <f t="shared" si="194"/>
        <v>0</v>
      </c>
      <c r="BE161" s="263">
        <f t="shared" si="194"/>
        <v>0</v>
      </c>
      <c r="BF161" s="263">
        <f t="shared" si="194"/>
        <v>0</v>
      </c>
      <c r="BG161" s="263">
        <f t="shared" si="166"/>
        <v>0</v>
      </c>
      <c r="BH161" s="263">
        <f t="shared" si="166"/>
        <v>0</v>
      </c>
      <c r="BI161" s="263">
        <f t="shared" si="166"/>
        <v>0</v>
      </c>
      <c r="BJ161" s="263">
        <f t="shared" si="166"/>
        <v>0</v>
      </c>
      <c r="BK161" s="263">
        <f t="shared" si="166"/>
        <v>0</v>
      </c>
      <c r="BL161" s="263">
        <f t="shared" si="166"/>
        <v>0</v>
      </c>
      <c r="BM161" s="263">
        <f t="shared" si="166"/>
        <v>0</v>
      </c>
      <c r="BN161" s="263">
        <f t="shared" si="194"/>
        <v>91417</v>
      </c>
      <c r="BO161" s="263">
        <f t="shared" si="194"/>
        <v>0</v>
      </c>
      <c r="BP161" s="263">
        <f t="shared" si="194"/>
        <v>25996</v>
      </c>
      <c r="BQ161" s="263">
        <f t="shared" si="194"/>
        <v>65421</v>
      </c>
      <c r="BR161" s="263">
        <f t="shared" si="194"/>
        <v>0</v>
      </c>
      <c r="BS161" s="263">
        <f t="shared" si="194"/>
        <v>0</v>
      </c>
      <c r="BT161" s="263">
        <f t="shared" si="194"/>
        <v>0</v>
      </c>
      <c r="BU161" s="263">
        <f t="shared" si="194"/>
        <v>78615</v>
      </c>
      <c r="BV161" s="263">
        <f t="shared" si="194"/>
        <v>8718</v>
      </c>
      <c r="BW161" s="263">
        <f t="shared" si="194"/>
        <v>0</v>
      </c>
      <c r="BX161" s="263">
        <f t="shared" si="194"/>
        <v>69898</v>
      </c>
      <c r="BY161" s="263">
        <f t="shared" si="194"/>
        <v>0</v>
      </c>
      <c r="BZ161" s="263">
        <f t="shared" si="194"/>
        <v>0</v>
      </c>
      <c r="CA161" s="263">
        <f t="shared" si="194"/>
        <v>0</v>
      </c>
      <c r="CB161" s="263">
        <f t="shared" si="194"/>
        <v>0</v>
      </c>
      <c r="CC161" s="263">
        <f t="shared" si="194"/>
        <v>0</v>
      </c>
      <c r="CD161" s="263">
        <f t="shared" si="194"/>
        <v>0</v>
      </c>
      <c r="CE161" s="263">
        <f t="shared" si="194"/>
        <v>0</v>
      </c>
      <c r="CF161" s="263">
        <f t="shared" si="194"/>
        <v>0</v>
      </c>
      <c r="CG161" s="263">
        <f t="shared" si="194"/>
        <v>0</v>
      </c>
      <c r="CH161" s="263">
        <f t="shared" si="194"/>
        <v>0</v>
      </c>
      <c r="CI161" s="263">
        <f t="shared" si="194"/>
        <v>44216</v>
      </c>
      <c r="CJ161" s="263">
        <f t="shared" si="194"/>
        <v>0</v>
      </c>
      <c r="CK161" s="263">
        <f t="shared" si="194"/>
        <v>32279</v>
      </c>
      <c r="CL161" s="263">
        <f t="shared" si="194"/>
        <v>0</v>
      </c>
      <c r="CM161" s="263">
        <f t="shared" si="194"/>
        <v>8953</v>
      </c>
      <c r="CN161" s="263">
        <f t="shared" si="194"/>
        <v>0</v>
      </c>
      <c r="CO161" s="263">
        <f t="shared" si="194"/>
        <v>2984</v>
      </c>
      <c r="CP161" s="263">
        <f t="shared" si="173"/>
        <v>365587</v>
      </c>
      <c r="CQ161" s="263">
        <f t="shared" si="173"/>
        <v>14840</v>
      </c>
      <c r="CR161" s="263">
        <f t="shared" si="173"/>
        <v>80560</v>
      </c>
      <c r="CS161" s="263">
        <f t="shared" si="173"/>
        <v>22595</v>
      </c>
      <c r="CT161" s="263">
        <f t="shared" si="173"/>
        <v>55901</v>
      </c>
      <c r="CU161" s="263">
        <f t="shared" si="173"/>
        <v>157828</v>
      </c>
      <c r="CV161" s="263">
        <f t="shared" si="173"/>
        <v>33864</v>
      </c>
      <c r="CW161" s="263">
        <f t="shared" si="173"/>
        <v>435380</v>
      </c>
      <c r="CX161" s="263">
        <f t="shared" si="173"/>
        <v>0</v>
      </c>
      <c r="CY161" s="263">
        <f t="shared" si="173"/>
        <v>0</v>
      </c>
      <c r="CZ161" s="263">
        <f t="shared" si="173"/>
        <v>0</v>
      </c>
      <c r="DA161" s="263">
        <f t="shared" si="173"/>
        <v>34589</v>
      </c>
      <c r="DB161" s="263">
        <f t="shared" si="173"/>
        <v>298584</v>
      </c>
      <c r="DC161" s="263">
        <f t="shared" si="173"/>
        <v>0</v>
      </c>
      <c r="DD161" s="263">
        <f t="shared" si="174"/>
        <v>8488262</v>
      </c>
      <c r="DE161" s="263">
        <f t="shared" si="189"/>
        <v>3147448</v>
      </c>
      <c r="DF161" s="263">
        <f t="shared" si="189"/>
        <v>3820239</v>
      </c>
      <c r="DG161" s="263">
        <f t="shared" si="189"/>
        <v>1502983</v>
      </c>
      <c r="DH161" s="263">
        <f t="shared" si="189"/>
        <v>7044</v>
      </c>
      <c r="DI161" s="263">
        <f t="shared" si="189"/>
        <v>4760</v>
      </c>
      <c r="DJ161" s="263">
        <f t="shared" si="189"/>
        <v>5788</v>
      </c>
      <c r="DK161" s="263">
        <f t="shared" si="189"/>
        <v>20140090</v>
      </c>
      <c r="DL161" s="263">
        <f t="shared" si="189"/>
        <v>8206354</v>
      </c>
      <c r="DM161" s="263">
        <f t="shared" si="189"/>
        <v>6702401</v>
      </c>
      <c r="DN161" s="263">
        <f t="shared" si="189"/>
        <v>767717</v>
      </c>
      <c r="DO161" s="263">
        <f t="shared" si="189"/>
        <v>464379</v>
      </c>
      <c r="DP161" s="263">
        <f t="shared" si="189"/>
        <v>420621</v>
      </c>
      <c r="DQ161" s="263">
        <f t="shared" si="189"/>
        <v>3757377</v>
      </c>
      <c r="DR161" s="263">
        <f t="shared" si="189"/>
        <v>0</v>
      </c>
      <c r="DS161" s="263">
        <f t="shared" si="189"/>
        <v>196908</v>
      </c>
      <c r="DT161" s="263">
        <f t="shared" si="189"/>
        <v>991563</v>
      </c>
      <c r="DU161" s="263">
        <f t="shared" si="189"/>
        <v>103835</v>
      </c>
      <c r="DV161" s="263">
        <f t="shared" si="189"/>
        <v>1472522</v>
      </c>
      <c r="DW161" s="263">
        <f t="shared" si="189"/>
        <v>296738</v>
      </c>
      <c r="DX161" s="263">
        <f t="shared" si="189"/>
        <v>59128</v>
      </c>
      <c r="DY161" s="263">
        <f t="shared" si="189"/>
        <v>58067</v>
      </c>
      <c r="DZ161" s="263">
        <f t="shared" si="189"/>
        <v>758418</v>
      </c>
      <c r="EA161" s="263">
        <f t="shared" si="189"/>
        <v>0</v>
      </c>
      <c r="EB161" s="263">
        <f t="shared" si="189"/>
        <v>60761</v>
      </c>
      <c r="EC161" s="263">
        <f t="shared" si="189"/>
        <v>239409</v>
      </c>
      <c r="ED161" s="263">
        <f t="shared" si="189"/>
        <v>0</v>
      </c>
      <c r="EE161" s="263">
        <f t="shared" si="189"/>
        <v>7450937</v>
      </c>
      <c r="EF161" s="263">
        <f t="shared" si="189"/>
        <v>979525</v>
      </c>
      <c r="EG161" s="263">
        <f t="shared" si="189"/>
        <v>407231</v>
      </c>
      <c r="EH161" s="263">
        <f t="shared" si="189"/>
        <v>453902</v>
      </c>
      <c r="EI161" s="263">
        <f t="shared" si="189"/>
        <v>4123891</v>
      </c>
      <c r="EJ161" s="263">
        <f t="shared" si="189"/>
        <v>0</v>
      </c>
      <c r="EK161" s="263">
        <f t="shared" si="189"/>
        <v>213023</v>
      </c>
      <c r="EL161" s="263">
        <f t="shared" si="189"/>
        <v>1187504</v>
      </c>
      <c r="EM161" s="263">
        <f t="shared" si="189"/>
        <v>85861</v>
      </c>
      <c r="EN161" s="263">
        <f t="shared" si="189"/>
        <v>720408</v>
      </c>
      <c r="EO161" s="263">
        <f t="shared" si="189"/>
        <v>84930</v>
      </c>
      <c r="EP161" s="263">
        <f t="shared" si="189"/>
        <v>116276</v>
      </c>
      <c r="EQ161" s="263">
        <f t="shared" si="189"/>
        <v>30039</v>
      </c>
      <c r="ER161" s="263">
        <f t="shared" si="189"/>
        <v>383074</v>
      </c>
      <c r="ES161" s="263">
        <f t="shared" si="189"/>
        <v>0</v>
      </c>
      <c r="ET161" s="263">
        <f t="shared" si="189"/>
        <v>44646</v>
      </c>
      <c r="EU161" s="263">
        <f t="shared" si="189"/>
        <v>43469</v>
      </c>
      <c r="EV161" s="263">
        <f t="shared" si="189"/>
        <v>17974</v>
      </c>
      <c r="EW161" s="263">
        <f t="shared" si="189"/>
        <v>3819505</v>
      </c>
      <c r="EX161" s="263">
        <f t="shared" si="189"/>
        <v>635621</v>
      </c>
      <c r="EY161" s="263">
        <f t="shared" si="189"/>
        <v>233177</v>
      </c>
      <c r="EZ161" s="263">
        <f t="shared" si="189"/>
        <v>290255</v>
      </c>
      <c r="FA161" s="263">
        <f t="shared" si="189"/>
        <v>2349047</v>
      </c>
      <c r="FB161" s="263">
        <f t="shared" si="189"/>
        <v>4798</v>
      </c>
      <c r="FC161" s="263">
        <f t="shared" si="189"/>
        <v>101374</v>
      </c>
      <c r="FD161" s="263">
        <f t="shared" si="189"/>
        <v>128402</v>
      </c>
      <c r="FE161" s="263">
        <f t="shared" si="189"/>
        <v>47442</v>
      </c>
      <c r="FF161" s="263">
        <f t="shared" si="189"/>
        <v>2895228</v>
      </c>
      <c r="FG161" s="263">
        <f t="shared" si="189"/>
        <v>235266</v>
      </c>
      <c r="FH161" s="263">
        <f t="shared" si="189"/>
        <v>82877</v>
      </c>
      <c r="FI161" s="263">
        <f t="shared" si="189"/>
        <v>31606</v>
      </c>
      <c r="FJ161" s="263">
        <f t="shared" si="189"/>
        <v>369186</v>
      </c>
      <c r="FK161" s="263">
        <f t="shared" si="189"/>
        <v>1885</v>
      </c>
      <c r="FL161" s="263">
        <f t="shared" si="189"/>
        <v>0</v>
      </c>
      <c r="FM161" s="263">
        <f t="shared" si="189"/>
        <v>47339</v>
      </c>
      <c r="FN161" s="263">
        <f t="shared" si="189"/>
        <v>0</v>
      </c>
      <c r="FO161" s="263">
        <f t="shared" si="189"/>
        <v>21248</v>
      </c>
      <c r="FP161" s="263">
        <f t="shared" ref="FP161:HH164" si="197">+FP73</f>
        <v>21248</v>
      </c>
      <c r="FQ161" s="263">
        <f t="shared" si="197"/>
        <v>0</v>
      </c>
      <c r="FR161" s="263">
        <f t="shared" si="197"/>
        <v>0</v>
      </c>
      <c r="FS161" s="263">
        <f t="shared" si="197"/>
        <v>0</v>
      </c>
      <c r="FT161" s="263">
        <f t="shared" si="197"/>
        <v>0</v>
      </c>
      <c r="FU161" s="263">
        <f t="shared" si="197"/>
        <v>0</v>
      </c>
      <c r="FV161" s="263">
        <f t="shared" si="197"/>
        <v>0</v>
      </c>
      <c r="FW161" s="263">
        <f t="shared" si="197"/>
        <v>0</v>
      </c>
      <c r="FX161" s="263">
        <f t="shared" si="197"/>
        <v>2419558</v>
      </c>
      <c r="FY161" s="263">
        <f t="shared" si="197"/>
        <v>430852</v>
      </c>
      <c r="FZ161" s="263">
        <f t="shared" si="197"/>
        <v>370150</v>
      </c>
      <c r="GA161" s="263">
        <f t="shared" si="197"/>
        <v>160205</v>
      </c>
      <c r="GB161" s="263">
        <f t="shared" si="197"/>
        <v>1410704</v>
      </c>
      <c r="GC161" s="263">
        <f t="shared" si="197"/>
        <v>0</v>
      </c>
      <c r="GD161" s="263">
        <f t="shared" si="197"/>
        <v>0</v>
      </c>
      <c r="GE161" s="263">
        <f t="shared" si="197"/>
        <v>45344</v>
      </c>
      <c r="GF161" s="263">
        <f t="shared" si="197"/>
        <v>2302</v>
      </c>
      <c r="GG161" s="263">
        <f t="shared" si="197"/>
        <v>868084</v>
      </c>
      <c r="GH161" s="263">
        <f t="shared" si="197"/>
        <v>0</v>
      </c>
      <c r="GI161" s="263">
        <f t="shared" si="197"/>
        <v>4158</v>
      </c>
      <c r="GJ161" s="263">
        <f t="shared" si="197"/>
        <v>23482</v>
      </c>
      <c r="GK161" s="263">
        <f t="shared" si="197"/>
        <v>272674</v>
      </c>
      <c r="GL161" s="263">
        <f t="shared" si="197"/>
        <v>567770</v>
      </c>
      <c r="GM161" s="263">
        <f t="shared" si="197"/>
        <v>0</v>
      </c>
      <c r="GN161" s="263">
        <f t="shared" si="197"/>
        <v>0</v>
      </c>
      <c r="GO161" s="263">
        <f t="shared" si="197"/>
        <v>0</v>
      </c>
      <c r="GP161" s="263">
        <f t="shared" si="197"/>
        <v>57311</v>
      </c>
      <c r="GQ161" s="263">
        <f t="shared" si="197"/>
        <v>11583</v>
      </c>
      <c r="GR161" s="263">
        <f t="shared" si="197"/>
        <v>31936</v>
      </c>
      <c r="GS161" s="263">
        <f t="shared" si="197"/>
        <v>0</v>
      </c>
      <c r="GT161" s="263">
        <f t="shared" si="197"/>
        <v>0</v>
      </c>
      <c r="GU161" s="263">
        <f t="shared" si="197"/>
        <v>0</v>
      </c>
      <c r="GV161" s="263">
        <f t="shared" si="197"/>
        <v>0</v>
      </c>
      <c r="GW161" s="263">
        <f t="shared" si="197"/>
        <v>13791</v>
      </c>
      <c r="GX161" s="263">
        <f t="shared" si="197"/>
        <v>0</v>
      </c>
      <c r="GY161" s="263">
        <f t="shared" si="197"/>
        <v>1852799</v>
      </c>
      <c r="GZ161" s="263">
        <f t="shared" si="197"/>
        <v>564070</v>
      </c>
      <c r="HA161" s="263">
        <f t="shared" si="197"/>
        <v>46500</v>
      </c>
      <c r="HB161" s="263">
        <f t="shared" si="197"/>
        <v>62669</v>
      </c>
      <c r="HC161" s="263">
        <f t="shared" si="197"/>
        <v>1133224</v>
      </c>
      <c r="HD161" s="263">
        <f t="shared" si="197"/>
        <v>15719</v>
      </c>
      <c r="HE161" s="263">
        <f t="shared" si="197"/>
        <v>0</v>
      </c>
      <c r="HF161" s="263">
        <f t="shared" si="197"/>
        <v>30617</v>
      </c>
      <c r="HG161" s="263">
        <f t="shared" si="197"/>
        <v>0</v>
      </c>
      <c r="HH161" s="263">
        <f t="shared" si="197"/>
        <v>144272</v>
      </c>
    </row>
    <row r="162" spans="1:216" x14ac:dyDescent="0.2">
      <c r="A162" s="263" t="s">
        <v>240</v>
      </c>
      <c r="B162" s="263">
        <f t="shared" si="175"/>
        <v>43082710</v>
      </c>
      <c r="C162" s="263">
        <f t="shared" ref="C162:Y162" si="198">+C95</f>
        <v>1891291</v>
      </c>
      <c r="D162" s="263">
        <f t="shared" si="198"/>
        <v>918398</v>
      </c>
      <c r="E162" s="263">
        <f t="shared" si="198"/>
        <v>417823</v>
      </c>
      <c r="F162" s="263">
        <f t="shared" si="198"/>
        <v>205846</v>
      </c>
      <c r="G162" s="263">
        <f t="shared" si="198"/>
        <v>208407</v>
      </c>
      <c r="H162" s="263">
        <f t="shared" si="198"/>
        <v>359986</v>
      </c>
      <c r="I162" s="263">
        <f t="shared" si="198"/>
        <v>71633</v>
      </c>
      <c r="J162" s="263">
        <f t="shared" si="198"/>
        <v>288353</v>
      </c>
      <c r="K162" s="263">
        <f t="shared" si="198"/>
        <v>50712</v>
      </c>
      <c r="L162" s="263">
        <f t="shared" si="198"/>
        <v>44129</v>
      </c>
      <c r="M162" s="263">
        <f t="shared" si="198"/>
        <v>6583</v>
      </c>
      <c r="N162" s="263">
        <f t="shared" ref="N162:P162" si="199">+N95</f>
        <v>89877</v>
      </c>
      <c r="O162" s="263">
        <f t="shared" si="199"/>
        <v>24045</v>
      </c>
      <c r="P162" s="263">
        <f t="shared" si="199"/>
        <v>65831</v>
      </c>
      <c r="Q162" s="263">
        <f t="shared" si="198"/>
        <v>548442</v>
      </c>
      <c r="R162" s="263">
        <f t="shared" si="198"/>
        <v>98078</v>
      </c>
      <c r="S162" s="263">
        <f t="shared" si="198"/>
        <v>341364</v>
      </c>
      <c r="T162" s="263">
        <f t="shared" si="198"/>
        <v>112533</v>
      </c>
      <c r="U162" s="263">
        <f t="shared" si="198"/>
        <v>65377</v>
      </c>
      <c r="V162" s="263">
        <f t="shared" si="198"/>
        <v>43820</v>
      </c>
      <c r="W162" s="263">
        <f t="shared" si="198"/>
        <v>99919</v>
      </c>
      <c r="X162" s="263">
        <f t="shared" si="198"/>
        <v>81062</v>
      </c>
      <c r="Y162" s="263">
        <f t="shared" si="198"/>
        <v>18857</v>
      </c>
      <c r="Z162" s="263">
        <f t="shared" si="172"/>
        <v>13462630</v>
      </c>
      <c r="AA162" s="263">
        <f t="shared" si="194"/>
        <v>12523330</v>
      </c>
      <c r="AB162" s="263">
        <f t="shared" si="194"/>
        <v>566606</v>
      </c>
      <c r="AC162" s="263">
        <f t="shared" si="194"/>
        <v>3928974</v>
      </c>
      <c r="AD162" s="263">
        <f t="shared" si="194"/>
        <v>1783664</v>
      </c>
      <c r="AE162" s="263">
        <f t="shared" si="194"/>
        <v>67152</v>
      </c>
      <c r="AF162" s="263">
        <f t="shared" si="194"/>
        <v>974099</v>
      </c>
      <c r="AG162" s="263">
        <f t="shared" si="194"/>
        <v>1077112</v>
      </c>
      <c r="AH162" s="263">
        <f t="shared" si="194"/>
        <v>1270747</v>
      </c>
      <c r="AI162" s="263">
        <f t="shared" si="194"/>
        <v>373479</v>
      </c>
      <c r="AJ162" s="263">
        <f t="shared" si="194"/>
        <v>2075902</v>
      </c>
      <c r="AK162" s="263">
        <f t="shared" si="194"/>
        <v>375339</v>
      </c>
      <c r="AL162" s="263">
        <f t="shared" si="194"/>
        <v>30253</v>
      </c>
      <c r="AM162" s="263">
        <f t="shared" si="194"/>
        <v>885324</v>
      </c>
      <c r="AN162" s="263">
        <f t="shared" si="194"/>
        <v>30156</v>
      </c>
      <c r="AO162" s="263">
        <f t="shared" si="194"/>
        <v>167992</v>
      </c>
      <c r="AP162" s="263">
        <f t="shared" si="194"/>
        <v>398565</v>
      </c>
      <c r="AQ162" s="263">
        <f t="shared" si="194"/>
        <v>0</v>
      </c>
      <c r="AR162" s="263">
        <f t="shared" si="194"/>
        <v>229503</v>
      </c>
      <c r="AS162" s="263">
        <f t="shared" si="194"/>
        <v>7863</v>
      </c>
      <c r="AT162" s="263">
        <f t="shared" si="194"/>
        <v>45313</v>
      </c>
      <c r="AU162" s="263">
        <f t="shared" si="194"/>
        <v>0</v>
      </c>
      <c r="AV162" s="263">
        <f t="shared" si="194"/>
        <v>5931</v>
      </c>
      <c r="AW162" s="263">
        <f t="shared" si="194"/>
        <v>0</v>
      </c>
      <c r="AX162" s="263">
        <f t="shared" si="194"/>
        <v>0</v>
      </c>
      <c r="AY162" s="263">
        <f t="shared" si="194"/>
        <v>6564460</v>
      </c>
      <c r="AZ162" s="263">
        <f t="shared" si="194"/>
        <v>415527</v>
      </c>
      <c r="BA162" s="263">
        <f t="shared" si="194"/>
        <v>44452</v>
      </c>
      <c r="BB162" s="263">
        <f t="shared" si="194"/>
        <v>62929</v>
      </c>
      <c r="BC162" s="263">
        <f t="shared" si="194"/>
        <v>275004</v>
      </c>
      <c r="BD162" s="263">
        <f t="shared" si="194"/>
        <v>33142</v>
      </c>
      <c r="BE162" s="263">
        <f t="shared" si="194"/>
        <v>0</v>
      </c>
      <c r="BF162" s="263">
        <f t="shared" si="194"/>
        <v>0</v>
      </c>
      <c r="BG162" s="263">
        <f t="shared" si="166"/>
        <v>6676</v>
      </c>
      <c r="BH162" s="263">
        <f t="shared" si="166"/>
        <v>0</v>
      </c>
      <c r="BI162" s="263">
        <f t="shared" si="166"/>
        <v>0</v>
      </c>
      <c r="BJ162" s="263">
        <f t="shared" si="166"/>
        <v>0</v>
      </c>
      <c r="BK162" s="263">
        <f t="shared" si="166"/>
        <v>6676</v>
      </c>
      <c r="BL162" s="263">
        <f t="shared" si="166"/>
        <v>0</v>
      </c>
      <c r="BM162" s="263">
        <f t="shared" si="166"/>
        <v>0</v>
      </c>
      <c r="BN162" s="263">
        <f t="shared" si="194"/>
        <v>1971453</v>
      </c>
      <c r="BO162" s="263">
        <f t="shared" si="194"/>
        <v>0</v>
      </c>
      <c r="BP162" s="263">
        <f t="shared" si="194"/>
        <v>125037</v>
      </c>
      <c r="BQ162" s="263">
        <f t="shared" si="194"/>
        <v>1834479</v>
      </c>
      <c r="BR162" s="263">
        <f t="shared" si="194"/>
        <v>11938</v>
      </c>
      <c r="BS162" s="263">
        <f t="shared" si="194"/>
        <v>0</v>
      </c>
      <c r="BT162" s="263">
        <f t="shared" si="194"/>
        <v>0</v>
      </c>
      <c r="BU162" s="263">
        <f t="shared" si="194"/>
        <v>1978009</v>
      </c>
      <c r="BV162" s="263">
        <f t="shared" si="194"/>
        <v>113360</v>
      </c>
      <c r="BW162" s="263">
        <f t="shared" si="194"/>
        <v>122396</v>
      </c>
      <c r="BX162" s="263">
        <f t="shared" si="194"/>
        <v>1672513</v>
      </c>
      <c r="BY162" s="263">
        <f t="shared" si="194"/>
        <v>69740</v>
      </c>
      <c r="BZ162" s="263">
        <f t="shared" si="194"/>
        <v>0</v>
      </c>
      <c r="CA162" s="263">
        <f t="shared" si="194"/>
        <v>0</v>
      </c>
      <c r="CB162" s="263">
        <f t="shared" si="194"/>
        <v>131392</v>
      </c>
      <c r="CC162" s="263">
        <f t="shared" si="194"/>
        <v>76809</v>
      </c>
      <c r="CD162" s="263">
        <f t="shared" si="194"/>
        <v>0</v>
      </c>
      <c r="CE162" s="263">
        <f t="shared" si="194"/>
        <v>54583</v>
      </c>
      <c r="CF162" s="263">
        <f t="shared" si="194"/>
        <v>0</v>
      </c>
      <c r="CG162" s="263">
        <f t="shared" si="194"/>
        <v>0</v>
      </c>
      <c r="CH162" s="263">
        <f t="shared" si="194"/>
        <v>0</v>
      </c>
      <c r="CI162" s="263">
        <f t="shared" si="194"/>
        <v>2061403</v>
      </c>
      <c r="CJ162" s="263">
        <f t="shared" si="194"/>
        <v>774355</v>
      </c>
      <c r="CK162" s="263">
        <f t="shared" si="194"/>
        <v>54819</v>
      </c>
      <c r="CL162" s="263">
        <f t="shared" si="194"/>
        <v>849231</v>
      </c>
      <c r="CM162" s="263">
        <f t="shared" si="194"/>
        <v>48771</v>
      </c>
      <c r="CN162" s="263">
        <f t="shared" si="194"/>
        <v>0</v>
      </c>
      <c r="CO162" s="263">
        <f t="shared" si="194"/>
        <v>334228</v>
      </c>
      <c r="CP162" s="263">
        <f t="shared" si="173"/>
        <v>1307618</v>
      </c>
      <c r="CQ162" s="263">
        <f t="shared" si="173"/>
        <v>151803</v>
      </c>
      <c r="CR162" s="263">
        <f t="shared" si="173"/>
        <v>446091</v>
      </c>
      <c r="CS162" s="263">
        <f t="shared" si="173"/>
        <v>85079</v>
      </c>
      <c r="CT162" s="263">
        <f t="shared" si="173"/>
        <v>331891</v>
      </c>
      <c r="CU162" s="263">
        <f t="shared" si="173"/>
        <v>208987</v>
      </c>
      <c r="CV162" s="263">
        <f t="shared" si="173"/>
        <v>83768</v>
      </c>
      <c r="CW162" s="263">
        <f t="shared" si="173"/>
        <v>239504</v>
      </c>
      <c r="CX162" s="263">
        <f t="shared" si="173"/>
        <v>0</v>
      </c>
      <c r="CY162" s="263">
        <f t="shared" si="173"/>
        <v>0</v>
      </c>
      <c r="CZ162" s="263">
        <f t="shared" si="173"/>
        <v>0</v>
      </c>
      <c r="DA162" s="263">
        <f t="shared" si="173"/>
        <v>75595</v>
      </c>
      <c r="DB162" s="263">
        <f t="shared" si="173"/>
        <v>124243</v>
      </c>
      <c r="DC162" s="263">
        <f t="shared" si="173"/>
        <v>21758</v>
      </c>
      <c r="DD162" s="263">
        <f t="shared" si="174"/>
        <v>6986437</v>
      </c>
      <c r="DE162" s="263">
        <f t="shared" ref="DE162:FP165" si="200">+DE74</f>
        <v>1815024</v>
      </c>
      <c r="DF162" s="263">
        <f t="shared" si="200"/>
        <v>2510070</v>
      </c>
      <c r="DG162" s="263">
        <f t="shared" si="200"/>
        <v>2554136</v>
      </c>
      <c r="DH162" s="263">
        <f t="shared" si="200"/>
        <v>62499</v>
      </c>
      <c r="DI162" s="263">
        <f t="shared" si="200"/>
        <v>44709</v>
      </c>
      <c r="DJ162" s="263">
        <f t="shared" si="200"/>
        <v>0</v>
      </c>
      <c r="DK162" s="263">
        <f t="shared" si="200"/>
        <v>12630770</v>
      </c>
      <c r="DL162" s="263">
        <f t="shared" si="200"/>
        <v>6032189</v>
      </c>
      <c r="DM162" s="263">
        <f t="shared" si="200"/>
        <v>4288253</v>
      </c>
      <c r="DN162" s="263">
        <f t="shared" si="200"/>
        <v>878192</v>
      </c>
      <c r="DO162" s="263">
        <f t="shared" si="200"/>
        <v>400708</v>
      </c>
      <c r="DP162" s="263">
        <f t="shared" si="200"/>
        <v>345395</v>
      </c>
      <c r="DQ162" s="263">
        <f t="shared" si="200"/>
        <v>2199752</v>
      </c>
      <c r="DR162" s="263">
        <f t="shared" si="200"/>
        <v>0</v>
      </c>
      <c r="DS162" s="263">
        <f t="shared" si="200"/>
        <v>87675</v>
      </c>
      <c r="DT162" s="263">
        <f t="shared" si="200"/>
        <v>263010</v>
      </c>
      <c r="DU162" s="263">
        <f t="shared" si="200"/>
        <v>113521</v>
      </c>
      <c r="DV162" s="263">
        <f t="shared" si="200"/>
        <v>1714806</v>
      </c>
      <c r="DW162" s="263">
        <f t="shared" si="200"/>
        <v>431614</v>
      </c>
      <c r="DX162" s="263">
        <f t="shared" si="200"/>
        <v>255652</v>
      </c>
      <c r="DY162" s="263">
        <f t="shared" si="200"/>
        <v>99133</v>
      </c>
      <c r="DZ162" s="263">
        <f t="shared" si="200"/>
        <v>730733</v>
      </c>
      <c r="EA162" s="263">
        <f t="shared" si="200"/>
        <v>0</v>
      </c>
      <c r="EB162" s="263">
        <f t="shared" si="200"/>
        <v>15079</v>
      </c>
      <c r="EC162" s="263">
        <f t="shared" si="200"/>
        <v>154855</v>
      </c>
      <c r="ED162" s="263">
        <f t="shared" si="200"/>
        <v>27740</v>
      </c>
      <c r="EE162" s="263">
        <f t="shared" si="200"/>
        <v>5701561</v>
      </c>
      <c r="EF162" s="263">
        <f t="shared" si="200"/>
        <v>1238638</v>
      </c>
      <c r="EG162" s="263">
        <f t="shared" si="200"/>
        <v>586474</v>
      </c>
      <c r="EH162" s="263">
        <f t="shared" si="200"/>
        <v>421225</v>
      </c>
      <c r="EI162" s="263">
        <f t="shared" si="200"/>
        <v>2803321</v>
      </c>
      <c r="EJ162" s="263">
        <f t="shared" si="200"/>
        <v>0</v>
      </c>
      <c r="EK162" s="263">
        <f t="shared" si="200"/>
        <v>102754</v>
      </c>
      <c r="EL162" s="263">
        <f t="shared" si="200"/>
        <v>417865</v>
      </c>
      <c r="EM162" s="263">
        <f t="shared" si="200"/>
        <v>131284</v>
      </c>
      <c r="EN162" s="263">
        <f t="shared" si="200"/>
        <v>212395</v>
      </c>
      <c r="EO162" s="263">
        <f t="shared" si="200"/>
        <v>32443</v>
      </c>
      <c r="EP162" s="263">
        <f t="shared" si="200"/>
        <v>47610</v>
      </c>
      <c r="EQ162" s="263">
        <f t="shared" si="200"/>
        <v>23304</v>
      </c>
      <c r="ER162" s="263">
        <f t="shared" si="200"/>
        <v>99062</v>
      </c>
      <c r="ES162" s="263">
        <f t="shared" si="200"/>
        <v>0</v>
      </c>
      <c r="ET162" s="263">
        <f t="shared" si="200"/>
        <v>0</v>
      </c>
      <c r="EU162" s="263">
        <f t="shared" si="200"/>
        <v>0</v>
      </c>
      <c r="EV162" s="263">
        <f t="shared" si="200"/>
        <v>9977</v>
      </c>
      <c r="EW162" s="263">
        <f t="shared" si="200"/>
        <v>1854119</v>
      </c>
      <c r="EX162" s="263">
        <f t="shared" si="200"/>
        <v>357156</v>
      </c>
      <c r="EY162" s="263">
        <f t="shared" si="200"/>
        <v>274337</v>
      </c>
      <c r="EZ162" s="263">
        <f t="shared" si="200"/>
        <v>200823</v>
      </c>
      <c r="FA162" s="263">
        <f t="shared" si="200"/>
        <v>721837</v>
      </c>
      <c r="FB162" s="263">
        <f t="shared" si="200"/>
        <v>4455</v>
      </c>
      <c r="FC162" s="263">
        <f t="shared" si="200"/>
        <v>26884</v>
      </c>
      <c r="FD162" s="263">
        <f t="shared" si="200"/>
        <v>220172</v>
      </c>
      <c r="FE162" s="263">
        <f t="shared" si="200"/>
        <v>48456</v>
      </c>
      <c r="FF162" s="263">
        <f t="shared" si="200"/>
        <v>414289</v>
      </c>
      <c r="FG162" s="263">
        <f t="shared" si="200"/>
        <v>123411</v>
      </c>
      <c r="FH162" s="263">
        <f t="shared" si="200"/>
        <v>74057</v>
      </c>
      <c r="FI162" s="263">
        <f t="shared" si="200"/>
        <v>7916</v>
      </c>
      <c r="FJ162" s="263">
        <f t="shared" si="200"/>
        <v>91287</v>
      </c>
      <c r="FK162" s="263">
        <f t="shared" si="200"/>
        <v>0</v>
      </c>
      <c r="FL162" s="263">
        <f t="shared" si="200"/>
        <v>0</v>
      </c>
      <c r="FM162" s="263">
        <f t="shared" si="200"/>
        <v>17135</v>
      </c>
      <c r="FN162" s="263">
        <f t="shared" si="200"/>
        <v>3199</v>
      </c>
      <c r="FO162" s="263">
        <f t="shared" si="200"/>
        <v>81203</v>
      </c>
      <c r="FP162" s="263">
        <f t="shared" si="200"/>
        <v>21204</v>
      </c>
      <c r="FQ162" s="263">
        <f t="shared" si="197"/>
        <v>0</v>
      </c>
      <c r="FR162" s="263">
        <f t="shared" si="197"/>
        <v>0</v>
      </c>
      <c r="FS162" s="263">
        <f t="shared" si="197"/>
        <v>59999</v>
      </c>
      <c r="FT162" s="263">
        <f t="shared" si="197"/>
        <v>0</v>
      </c>
      <c r="FU162" s="263">
        <f t="shared" si="197"/>
        <v>0</v>
      </c>
      <c r="FV162" s="263">
        <f t="shared" si="197"/>
        <v>0</v>
      </c>
      <c r="FW162" s="263">
        <f t="shared" si="197"/>
        <v>0</v>
      </c>
      <c r="FX162" s="263">
        <f t="shared" si="197"/>
        <v>1983007</v>
      </c>
      <c r="FY162" s="263">
        <f t="shared" si="197"/>
        <v>240483</v>
      </c>
      <c r="FZ162" s="263">
        <f t="shared" si="197"/>
        <v>346219</v>
      </c>
      <c r="GA162" s="263">
        <f t="shared" si="197"/>
        <v>202430</v>
      </c>
      <c r="GB162" s="263">
        <f t="shared" si="197"/>
        <v>1085102</v>
      </c>
      <c r="GC162" s="263">
        <f t="shared" si="197"/>
        <v>0</v>
      </c>
      <c r="GD162" s="263">
        <f t="shared" si="197"/>
        <v>6683</v>
      </c>
      <c r="GE162" s="263">
        <f t="shared" si="197"/>
        <v>74406</v>
      </c>
      <c r="GF162" s="263">
        <f t="shared" si="197"/>
        <v>27685</v>
      </c>
      <c r="GG162" s="263">
        <f t="shared" si="197"/>
        <v>884729</v>
      </c>
      <c r="GH162" s="263">
        <f t="shared" si="197"/>
        <v>17629</v>
      </c>
      <c r="GI162" s="263">
        <f t="shared" si="197"/>
        <v>30889</v>
      </c>
      <c r="GJ162" s="263">
        <f t="shared" si="197"/>
        <v>18563</v>
      </c>
      <c r="GK162" s="263">
        <f t="shared" si="197"/>
        <v>183155</v>
      </c>
      <c r="GL162" s="263">
        <f t="shared" si="197"/>
        <v>634493</v>
      </c>
      <c r="GM162" s="263">
        <f t="shared" si="197"/>
        <v>0</v>
      </c>
      <c r="GN162" s="263">
        <f t="shared" si="197"/>
        <v>0</v>
      </c>
      <c r="GO162" s="263">
        <f t="shared" si="197"/>
        <v>0</v>
      </c>
      <c r="GP162" s="263">
        <f t="shared" si="197"/>
        <v>256358</v>
      </c>
      <c r="GQ162" s="263">
        <f t="shared" si="197"/>
        <v>0</v>
      </c>
      <c r="GR162" s="263">
        <f t="shared" si="197"/>
        <v>6511</v>
      </c>
      <c r="GS162" s="263">
        <f t="shared" si="197"/>
        <v>249846</v>
      </c>
      <c r="GT162" s="263">
        <f t="shared" si="197"/>
        <v>0</v>
      </c>
      <c r="GU162" s="263">
        <f t="shared" si="197"/>
        <v>0</v>
      </c>
      <c r="GV162" s="263">
        <f t="shared" si="197"/>
        <v>0</v>
      </c>
      <c r="GW162" s="263">
        <f t="shared" si="197"/>
        <v>0</v>
      </c>
      <c r="GX162" s="263">
        <f t="shared" si="197"/>
        <v>0</v>
      </c>
      <c r="GY162" s="263">
        <f t="shared" si="197"/>
        <v>1124880</v>
      </c>
      <c r="GZ162" s="263">
        <f t="shared" si="197"/>
        <v>223678</v>
      </c>
      <c r="HA162" s="263">
        <f t="shared" si="197"/>
        <v>141712</v>
      </c>
      <c r="HB162" s="263">
        <f t="shared" si="197"/>
        <v>37630</v>
      </c>
      <c r="HC162" s="263">
        <f t="shared" si="197"/>
        <v>544723</v>
      </c>
      <c r="HD162" s="263">
        <f t="shared" si="197"/>
        <v>32265</v>
      </c>
      <c r="HE162" s="263">
        <f t="shared" si="197"/>
        <v>30815</v>
      </c>
      <c r="HF162" s="263">
        <f t="shared" si="197"/>
        <v>81615</v>
      </c>
      <c r="HG162" s="263">
        <f t="shared" si="197"/>
        <v>26674</v>
      </c>
      <c r="HH162" s="263">
        <f t="shared" si="197"/>
        <v>5330999</v>
      </c>
    </row>
    <row r="163" spans="1:216" x14ac:dyDescent="0.2">
      <c r="A163" s="263" t="s">
        <v>241</v>
      </c>
      <c r="B163" s="263">
        <f t="shared" si="175"/>
        <v>108728159</v>
      </c>
      <c r="C163" s="263">
        <f t="shared" ref="C163:Y163" si="201">+C96</f>
        <v>6063320</v>
      </c>
      <c r="D163" s="263">
        <f t="shared" si="201"/>
        <v>3636665</v>
      </c>
      <c r="E163" s="263">
        <f t="shared" si="201"/>
        <v>1335763</v>
      </c>
      <c r="F163" s="263">
        <f t="shared" si="201"/>
        <v>631769</v>
      </c>
      <c r="G163" s="263">
        <f t="shared" si="201"/>
        <v>703994</v>
      </c>
      <c r="H163" s="263">
        <f t="shared" si="201"/>
        <v>1932848</v>
      </c>
      <c r="I163" s="263">
        <f t="shared" si="201"/>
        <v>758461</v>
      </c>
      <c r="J163" s="263">
        <f t="shared" si="201"/>
        <v>1170036</v>
      </c>
      <c r="K163" s="263">
        <f t="shared" si="201"/>
        <v>232262</v>
      </c>
      <c r="L163" s="263">
        <f t="shared" si="201"/>
        <v>137130</v>
      </c>
      <c r="M163" s="263">
        <f t="shared" si="201"/>
        <v>95132</v>
      </c>
      <c r="N163" s="263">
        <f t="shared" ref="N163:P163" si="202">+N96</f>
        <v>135791</v>
      </c>
      <c r="O163" s="263">
        <f t="shared" si="202"/>
        <v>33529</v>
      </c>
      <c r="P163" s="263">
        <f t="shared" si="202"/>
        <v>102262</v>
      </c>
      <c r="Q163" s="263">
        <f t="shared" si="201"/>
        <v>902894</v>
      </c>
      <c r="R163" s="263">
        <f t="shared" si="201"/>
        <v>76766</v>
      </c>
      <c r="S163" s="263">
        <f t="shared" si="201"/>
        <v>485914</v>
      </c>
      <c r="T163" s="263">
        <f t="shared" si="201"/>
        <v>806668</v>
      </c>
      <c r="U163" s="263">
        <f t="shared" si="201"/>
        <v>627154</v>
      </c>
      <c r="V163" s="263">
        <f t="shared" si="201"/>
        <v>150001</v>
      </c>
      <c r="W163" s="263">
        <f t="shared" si="201"/>
        <v>434152</v>
      </c>
      <c r="X163" s="263">
        <f t="shared" si="201"/>
        <v>360232</v>
      </c>
      <c r="Y163" s="263">
        <f t="shared" si="201"/>
        <v>73921</v>
      </c>
      <c r="Z163" s="263">
        <f t="shared" si="172"/>
        <v>42442100</v>
      </c>
      <c r="AA163" s="263">
        <f t="shared" si="194"/>
        <v>40003100</v>
      </c>
      <c r="AB163" s="263">
        <f t="shared" si="194"/>
        <v>1326200</v>
      </c>
      <c r="AC163" s="263">
        <f t="shared" si="194"/>
        <v>9227934</v>
      </c>
      <c r="AD163" s="263">
        <f t="shared" si="194"/>
        <v>4899800</v>
      </c>
      <c r="AE163" s="263">
        <f t="shared" si="194"/>
        <v>333952</v>
      </c>
      <c r="AF163" s="263">
        <f t="shared" si="194"/>
        <v>4147139</v>
      </c>
      <c r="AG163" s="263">
        <f t="shared" si="194"/>
        <v>2872161</v>
      </c>
      <c r="AH163" s="263">
        <f t="shared" si="194"/>
        <v>5314820</v>
      </c>
      <c r="AI163" s="263">
        <f t="shared" si="194"/>
        <v>1670325</v>
      </c>
      <c r="AJ163" s="263">
        <f t="shared" si="194"/>
        <v>7789312</v>
      </c>
      <c r="AK163" s="263">
        <f t="shared" si="194"/>
        <v>2060043</v>
      </c>
      <c r="AL163" s="263">
        <f t="shared" si="194"/>
        <v>356146</v>
      </c>
      <c r="AM163" s="263">
        <f t="shared" si="194"/>
        <v>2420674</v>
      </c>
      <c r="AN163" s="263">
        <f t="shared" si="194"/>
        <v>49345</v>
      </c>
      <c r="AO163" s="263">
        <f t="shared" si="194"/>
        <v>884368</v>
      </c>
      <c r="AP163" s="263">
        <f t="shared" si="194"/>
        <v>457186</v>
      </c>
      <c r="AQ163" s="263">
        <f t="shared" si="194"/>
        <v>0</v>
      </c>
      <c r="AR163" s="263">
        <f t="shared" si="194"/>
        <v>194511</v>
      </c>
      <c r="AS163" s="263">
        <f t="shared" si="194"/>
        <v>34185</v>
      </c>
      <c r="AT163" s="263">
        <f t="shared" si="194"/>
        <v>212136</v>
      </c>
      <c r="AU163" s="263">
        <f t="shared" si="194"/>
        <v>97623</v>
      </c>
      <c r="AV163" s="263">
        <f t="shared" si="194"/>
        <v>472929</v>
      </c>
      <c r="AW163" s="263">
        <f t="shared" si="194"/>
        <v>18392</v>
      </c>
      <c r="AX163" s="263">
        <f t="shared" si="194"/>
        <v>0</v>
      </c>
      <c r="AY163" s="263">
        <f t="shared" si="194"/>
        <v>11944420</v>
      </c>
      <c r="AZ163" s="263">
        <f t="shared" si="194"/>
        <v>838398</v>
      </c>
      <c r="BA163" s="263">
        <f t="shared" si="194"/>
        <v>40289</v>
      </c>
      <c r="BB163" s="263">
        <f t="shared" si="194"/>
        <v>36689</v>
      </c>
      <c r="BC163" s="263">
        <f t="shared" si="194"/>
        <v>718225</v>
      </c>
      <c r="BD163" s="263">
        <f t="shared" si="194"/>
        <v>43195</v>
      </c>
      <c r="BE163" s="263">
        <f t="shared" si="194"/>
        <v>0</v>
      </c>
      <c r="BF163" s="263">
        <f t="shared" si="194"/>
        <v>0</v>
      </c>
      <c r="BG163" s="263">
        <f t="shared" si="166"/>
        <v>35263</v>
      </c>
      <c r="BH163" s="263">
        <f t="shared" si="166"/>
        <v>0</v>
      </c>
      <c r="BI163" s="263">
        <f t="shared" si="166"/>
        <v>0</v>
      </c>
      <c r="BJ163" s="263">
        <f t="shared" si="166"/>
        <v>35263</v>
      </c>
      <c r="BK163" s="263">
        <f t="shared" si="166"/>
        <v>0</v>
      </c>
      <c r="BL163" s="263">
        <f t="shared" si="166"/>
        <v>0</v>
      </c>
      <c r="BM163" s="263">
        <f t="shared" si="166"/>
        <v>0</v>
      </c>
      <c r="BN163" s="263">
        <f t="shared" si="194"/>
        <v>3688447</v>
      </c>
      <c r="BO163" s="263">
        <f t="shared" si="194"/>
        <v>24975</v>
      </c>
      <c r="BP163" s="263">
        <f t="shared" si="194"/>
        <v>106805</v>
      </c>
      <c r="BQ163" s="263">
        <f t="shared" si="194"/>
        <v>3482293</v>
      </c>
      <c r="BR163" s="263">
        <f t="shared" si="194"/>
        <v>74374</v>
      </c>
      <c r="BS163" s="263">
        <f t="shared" si="194"/>
        <v>0</v>
      </c>
      <c r="BT163" s="263">
        <f t="shared" si="194"/>
        <v>0</v>
      </c>
      <c r="BU163" s="263">
        <f t="shared" si="194"/>
        <v>4096015</v>
      </c>
      <c r="BV163" s="263">
        <f t="shared" si="194"/>
        <v>18849</v>
      </c>
      <c r="BW163" s="263">
        <f t="shared" si="194"/>
        <v>67001</v>
      </c>
      <c r="BX163" s="263">
        <f t="shared" si="194"/>
        <v>3989039</v>
      </c>
      <c r="BY163" s="263">
        <f t="shared" si="194"/>
        <v>21126</v>
      </c>
      <c r="BZ163" s="263">
        <f t="shared" si="194"/>
        <v>0</v>
      </c>
      <c r="CA163" s="263">
        <f t="shared" si="194"/>
        <v>0</v>
      </c>
      <c r="CB163" s="263">
        <f t="shared" si="194"/>
        <v>143408</v>
      </c>
      <c r="CC163" s="263">
        <f t="shared" si="194"/>
        <v>95658</v>
      </c>
      <c r="CD163" s="263">
        <f t="shared" si="194"/>
        <v>9817</v>
      </c>
      <c r="CE163" s="263">
        <f t="shared" si="194"/>
        <v>37933</v>
      </c>
      <c r="CF163" s="263">
        <f t="shared" si="194"/>
        <v>0</v>
      </c>
      <c r="CG163" s="263">
        <f t="shared" si="194"/>
        <v>0</v>
      </c>
      <c r="CH163" s="263">
        <f t="shared" si="194"/>
        <v>0</v>
      </c>
      <c r="CI163" s="263">
        <f t="shared" si="194"/>
        <v>3142893</v>
      </c>
      <c r="CJ163" s="263">
        <f t="shared" si="194"/>
        <v>434888</v>
      </c>
      <c r="CK163" s="263">
        <f t="shared" si="194"/>
        <v>36362</v>
      </c>
      <c r="CL163" s="263">
        <f t="shared" si="194"/>
        <v>1859472</v>
      </c>
      <c r="CM163" s="263">
        <f t="shared" si="194"/>
        <v>27880</v>
      </c>
      <c r="CN163" s="263">
        <f t="shared" si="194"/>
        <v>0</v>
      </c>
      <c r="CO163" s="263">
        <f t="shared" si="194"/>
        <v>784289</v>
      </c>
      <c r="CP163" s="263">
        <f t="shared" si="173"/>
        <v>3667923</v>
      </c>
      <c r="CQ163" s="263">
        <f t="shared" si="173"/>
        <v>221484</v>
      </c>
      <c r="CR163" s="263">
        <f t="shared" si="173"/>
        <v>728552</v>
      </c>
      <c r="CS163" s="263">
        <f t="shared" si="173"/>
        <v>353983</v>
      </c>
      <c r="CT163" s="263">
        <f t="shared" si="173"/>
        <v>1556856</v>
      </c>
      <c r="CU163" s="263">
        <f t="shared" si="173"/>
        <v>361236</v>
      </c>
      <c r="CV163" s="263">
        <f t="shared" si="173"/>
        <v>445812</v>
      </c>
      <c r="CW163" s="263">
        <f t="shared" si="173"/>
        <v>512536</v>
      </c>
      <c r="CX163" s="263">
        <f t="shared" si="173"/>
        <v>0</v>
      </c>
      <c r="CY163" s="263">
        <f t="shared" si="173"/>
        <v>0</v>
      </c>
      <c r="CZ163" s="263">
        <f t="shared" si="173"/>
        <v>0</v>
      </c>
      <c r="DA163" s="263">
        <f t="shared" si="173"/>
        <v>99863</v>
      </c>
      <c r="DB163" s="263">
        <f t="shared" si="173"/>
        <v>335573</v>
      </c>
      <c r="DC163" s="263">
        <f t="shared" si="173"/>
        <v>20307</v>
      </c>
      <c r="DD163" s="263">
        <f t="shared" si="174"/>
        <v>15911030</v>
      </c>
      <c r="DE163" s="263">
        <f t="shared" si="200"/>
        <v>2727232</v>
      </c>
      <c r="DF163" s="263">
        <f t="shared" si="200"/>
        <v>5504415</v>
      </c>
      <c r="DG163" s="263">
        <f t="shared" si="200"/>
        <v>7221939</v>
      </c>
      <c r="DH163" s="263">
        <f t="shared" si="200"/>
        <v>210119</v>
      </c>
      <c r="DI163" s="263">
        <f t="shared" si="200"/>
        <v>247323</v>
      </c>
      <c r="DJ163" s="263">
        <f t="shared" si="200"/>
        <v>0</v>
      </c>
      <c r="DK163" s="263">
        <f t="shared" si="200"/>
        <v>28186830</v>
      </c>
      <c r="DL163" s="263">
        <f t="shared" si="200"/>
        <v>17058920</v>
      </c>
      <c r="DM163" s="263">
        <f t="shared" si="200"/>
        <v>9482754</v>
      </c>
      <c r="DN163" s="263">
        <f t="shared" si="200"/>
        <v>1989991</v>
      </c>
      <c r="DO163" s="263">
        <f t="shared" si="200"/>
        <v>1107266</v>
      </c>
      <c r="DP163" s="263">
        <f t="shared" si="200"/>
        <v>1041285</v>
      </c>
      <c r="DQ163" s="263">
        <f t="shared" si="200"/>
        <v>4025264</v>
      </c>
      <c r="DR163" s="263">
        <f t="shared" si="200"/>
        <v>6854</v>
      </c>
      <c r="DS163" s="263">
        <f t="shared" si="200"/>
        <v>244967</v>
      </c>
      <c r="DT163" s="263">
        <f t="shared" si="200"/>
        <v>779604</v>
      </c>
      <c r="DU163" s="263">
        <f t="shared" si="200"/>
        <v>287522</v>
      </c>
      <c r="DV163" s="263">
        <f t="shared" si="200"/>
        <v>7453648</v>
      </c>
      <c r="DW163" s="263">
        <f t="shared" si="200"/>
        <v>1980609</v>
      </c>
      <c r="DX163" s="263">
        <f t="shared" si="200"/>
        <v>802977</v>
      </c>
      <c r="DY163" s="263">
        <f t="shared" si="200"/>
        <v>577197</v>
      </c>
      <c r="DZ163" s="263">
        <f t="shared" si="200"/>
        <v>3328183</v>
      </c>
      <c r="EA163" s="263">
        <f t="shared" si="200"/>
        <v>0</v>
      </c>
      <c r="EB163" s="263">
        <f t="shared" si="200"/>
        <v>50549</v>
      </c>
      <c r="EC163" s="263">
        <f t="shared" si="200"/>
        <v>481041</v>
      </c>
      <c r="ED163" s="263">
        <f t="shared" si="200"/>
        <v>233092</v>
      </c>
      <c r="EE163" s="263">
        <f t="shared" si="200"/>
        <v>15874320</v>
      </c>
      <c r="EF163" s="263">
        <f t="shared" si="200"/>
        <v>3794396</v>
      </c>
      <c r="EG163" s="263">
        <f t="shared" si="200"/>
        <v>1840294</v>
      </c>
      <c r="EH163" s="263">
        <f t="shared" si="200"/>
        <v>1347227</v>
      </c>
      <c r="EI163" s="263">
        <f t="shared" si="200"/>
        <v>7004705</v>
      </c>
      <c r="EJ163" s="263">
        <f t="shared" si="200"/>
        <v>6854</v>
      </c>
      <c r="EK163" s="263">
        <f t="shared" si="200"/>
        <v>291689</v>
      </c>
      <c r="EL163" s="263">
        <f t="shared" si="200"/>
        <v>1145253</v>
      </c>
      <c r="EM163" s="263">
        <f t="shared" si="200"/>
        <v>443905</v>
      </c>
      <c r="EN163" s="263">
        <f t="shared" si="200"/>
        <v>1013985</v>
      </c>
      <c r="EO163" s="263">
        <f t="shared" si="200"/>
        <v>167065</v>
      </c>
      <c r="EP163" s="263">
        <f t="shared" si="200"/>
        <v>66065</v>
      </c>
      <c r="EQ163" s="263">
        <f t="shared" si="200"/>
        <v>271255</v>
      </c>
      <c r="ER163" s="263">
        <f t="shared" si="200"/>
        <v>345658</v>
      </c>
      <c r="ES163" s="263">
        <f t="shared" si="200"/>
        <v>0</v>
      </c>
      <c r="ET163" s="263">
        <f t="shared" si="200"/>
        <v>3827</v>
      </c>
      <c r="EU163" s="263">
        <f t="shared" si="200"/>
        <v>112022</v>
      </c>
      <c r="EV163" s="263">
        <f t="shared" si="200"/>
        <v>48093</v>
      </c>
      <c r="EW163" s="263">
        <f t="shared" si="200"/>
        <v>3143741</v>
      </c>
      <c r="EX163" s="263">
        <f t="shared" si="200"/>
        <v>691028</v>
      </c>
      <c r="EY163" s="263">
        <f t="shared" si="200"/>
        <v>303769</v>
      </c>
      <c r="EZ163" s="263">
        <f t="shared" si="200"/>
        <v>320873</v>
      </c>
      <c r="FA163" s="263">
        <f t="shared" si="200"/>
        <v>1447188</v>
      </c>
      <c r="FB163" s="263">
        <f t="shared" si="200"/>
        <v>3427</v>
      </c>
      <c r="FC163" s="263">
        <f t="shared" si="200"/>
        <v>77623</v>
      </c>
      <c r="FD163" s="263">
        <f t="shared" si="200"/>
        <v>233745</v>
      </c>
      <c r="FE163" s="263">
        <f t="shared" si="200"/>
        <v>66088</v>
      </c>
      <c r="FF163" s="263">
        <f t="shared" si="200"/>
        <v>1532188</v>
      </c>
      <c r="FG163" s="263">
        <f t="shared" si="200"/>
        <v>886539</v>
      </c>
      <c r="FH163" s="263">
        <f t="shared" si="200"/>
        <v>92587</v>
      </c>
      <c r="FI163" s="263">
        <f t="shared" si="200"/>
        <v>161445</v>
      </c>
      <c r="FJ163" s="263">
        <f t="shared" si="200"/>
        <v>108337</v>
      </c>
      <c r="FK163" s="263">
        <f t="shared" si="200"/>
        <v>3541</v>
      </c>
      <c r="FL163" s="263">
        <f t="shared" si="200"/>
        <v>4227</v>
      </c>
      <c r="FM163" s="263">
        <f t="shared" si="200"/>
        <v>141252</v>
      </c>
      <c r="FN163" s="263">
        <f t="shared" si="200"/>
        <v>16221</v>
      </c>
      <c r="FO163" s="263">
        <f t="shared" si="200"/>
        <v>241168</v>
      </c>
      <c r="FP163" s="263">
        <f t="shared" si="200"/>
        <v>151254</v>
      </c>
      <c r="FQ163" s="263">
        <f t="shared" si="197"/>
        <v>0</v>
      </c>
      <c r="FR163" s="263">
        <f t="shared" si="197"/>
        <v>4795</v>
      </c>
      <c r="FS163" s="263">
        <f t="shared" si="197"/>
        <v>72672</v>
      </c>
      <c r="FT163" s="263">
        <f t="shared" si="197"/>
        <v>0</v>
      </c>
      <c r="FU163" s="263">
        <f t="shared" si="197"/>
        <v>0</v>
      </c>
      <c r="FV163" s="263">
        <f t="shared" si="197"/>
        <v>12447</v>
      </c>
      <c r="FW163" s="263">
        <f t="shared" si="197"/>
        <v>0</v>
      </c>
      <c r="FX163" s="263">
        <f t="shared" si="197"/>
        <v>3773877</v>
      </c>
      <c r="FY163" s="263">
        <f t="shared" si="197"/>
        <v>681710</v>
      </c>
      <c r="FZ163" s="263">
        <f t="shared" si="197"/>
        <v>608702</v>
      </c>
      <c r="GA163" s="263">
        <f t="shared" si="197"/>
        <v>185990</v>
      </c>
      <c r="GB163" s="263">
        <f t="shared" si="197"/>
        <v>2186928</v>
      </c>
      <c r="GC163" s="263">
        <f t="shared" si="197"/>
        <v>0</v>
      </c>
      <c r="GD163" s="263">
        <f t="shared" si="197"/>
        <v>16907</v>
      </c>
      <c r="GE163" s="263">
        <f t="shared" si="197"/>
        <v>72221</v>
      </c>
      <c r="GF163" s="263">
        <f t="shared" si="197"/>
        <v>21419</v>
      </c>
      <c r="GG163" s="263">
        <f t="shared" si="197"/>
        <v>648640</v>
      </c>
      <c r="GH163" s="263">
        <f t="shared" si="197"/>
        <v>0</v>
      </c>
      <c r="GI163" s="263">
        <f t="shared" si="197"/>
        <v>9653</v>
      </c>
      <c r="GJ163" s="263">
        <f t="shared" si="197"/>
        <v>0</v>
      </c>
      <c r="GK163" s="263">
        <f t="shared" si="197"/>
        <v>329756</v>
      </c>
      <c r="GL163" s="263">
        <f t="shared" si="197"/>
        <v>309231</v>
      </c>
      <c r="GM163" s="263">
        <f t="shared" si="197"/>
        <v>0</v>
      </c>
      <c r="GN163" s="263">
        <f t="shared" si="197"/>
        <v>0</v>
      </c>
      <c r="GO163" s="263">
        <f t="shared" si="197"/>
        <v>0</v>
      </c>
      <c r="GP163" s="263">
        <f t="shared" si="197"/>
        <v>49064</v>
      </c>
      <c r="GQ163" s="263">
        <f t="shared" si="197"/>
        <v>5569</v>
      </c>
      <c r="GR163" s="263">
        <f t="shared" si="197"/>
        <v>33985</v>
      </c>
      <c r="GS163" s="263">
        <f t="shared" si="197"/>
        <v>9510</v>
      </c>
      <c r="GT163" s="263">
        <f t="shared" si="197"/>
        <v>0</v>
      </c>
      <c r="GU163" s="263">
        <f t="shared" si="197"/>
        <v>0</v>
      </c>
      <c r="GV163" s="263">
        <f t="shared" si="197"/>
        <v>0</v>
      </c>
      <c r="GW163" s="263">
        <f t="shared" si="197"/>
        <v>0</v>
      </c>
      <c r="GX163" s="263">
        <f t="shared" si="197"/>
        <v>0</v>
      </c>
      <c r="GY163" s="263">
        <f t="shared" si="197"/>
        <v>1739231</v>
      </c>
      <c r="GZ163" s="263">
        <f t="shared" si="197"/>
        <v>438875</v>
      </c>
      <c r="HA163" s="263">
        <f t="shared" si="197"/>
        <v>225785</v>
      </c>
      <c r="HB163" s="263">
        <f t="shared" si="197"/>
        <v>28559</v>
      </c>
      <c r="HC163" s="263">
        <f t="shared" si="197"/>
        <v>618639</v>
      </c>
      <c r="HD163" s="263">
        <f t="shared" si="197"/>
        <v>64371</v>
      </c>
      <c r="HE163" s="263">
        <f t="shared" si="197"/>
        <v>54147</v>
      </c>
      <c r="HF163" s="263">
        <f t="shared" si="197"/>
        <v>260704</v>
      </c>
      <c r="HG163" s="263">
        <f t="shared" si="197"/>
        <v>39468</v>
      </c>
      <c r="HH163" s="263">
        <f t="shared" si="197"/>
        <v>12630360</v>
      </c>
    </row>
    <row r="164" spans="1:216" x14ac:dyDescent="0.2">
      <c r="A164" s="263" t="s">
        <v>242</v>
      </c>
      <c r="B164" s="263">
        <f t="shared" si="175"/>
        <v>300159025</v>
      </c>
      <c r="C164" s="263">
        <f t="shared" ref="C164:Y164" si="203">+C97</f>
        <v>23226480</v>
      </c>
      <c r="D164" s="263">
        <f t="shared" si="203"/>
        <v>15976280</v>
      </c>
      <c r="E164" s="263">
        <f t="shared" si="203"/>
        <v>10174260</v>
      </c>
      <c r="F164" s="263">
        <f t="shared" si="203"/>
        <v>3527959</v>
      </c>
      <c r="G164" s="263">
        <f t="shared" si="203"/>
        <v>6617431</v>
      </c>
      <c r="H164" s="263">
        <f t="shared" si="203"/>
        <v>4262387</v>
      </c>
      <c r="I164" s="263">
        <f t="shared" si="203"/>
        <v>1476096</v>
      </c>
      <c r="J164" s="263">
        <f t="shared" si="203"/>
        <v>2786291</v>
      </c>
      <c r="K164" s="263">
        <f t="shared" si="203"/>
        <v>1207933</v>
      </c>
      <c r="L164" s="263">
        <f t="shared" si="203"/>
        <v>480407</v>
      </c>
      <c r="M164" s="263">
        <f t="shared" si="203"/>
        <v>727526</v>
      </c>
      <c r="N164" s="263">
        <f t="shared" ref="N164:P164" si="204">+N97</f>
        <v>331706</v>
      </c>
      <c r="O164" s="263">
        <f t="shared" si="204"/>
        <v>122396</v>
      </c>
      <c r="P164" s="263">
        <f t="shared" si="204"/>
        <v>209310</v>
      </c>
      <c r="Q164" s="263">
        <f t="shared" si="203"/>
        <v>1375396</v>
      </c>
      <c r="R164" s="263">
        <f t="shared" si="203"/>
        <v>428105</v>
      </c>
      <c r="S164" s="263">
        <f t="shared" si="203"/>
        <v>577910</v>
      </c>
      <c r="T164" s="263">
        <f t="shared" si="203"/>
        <v>3416068</v>
      </c>
      <c r="U164" s="263">
        <f t="shared" si="203"/>
        <v>2073533</v>
      </c>
      <c r="V164" s="263">
        <f t="shared" si="203"/>
        <v>1320645</v>
      </c>
      <c r="W164" s="263">
        <f t="shared" si="203"/>
        <v>2147219</v>
      </c>
      <c r="X164" s="263">
        <f t="shared" si="203"/>
        <v>1822860</v>
      </c>
      <c r="Y164" s="263">
        <f t="shared" si="203"/>
        <v>324359</v>
      </c>
      <c r="Z164" s="263">
        <f t="shared" si="172"/>
        <v>130433600</v>
      </c>
      <c r="AA164" s="263">
        <f t="shared" si="194"/>
        <v>117384700</v>
      </c>
      <c r="AB164" s="263">
        <f t="shared" si="194"/>
        <v>2797954</v>
      </c>
      <c r="AC164" s="263">
        <f t="shared" si="194"/>
        <v>31887210</v>
      </c>
      <c r="AD164" s="263">
        <f t="shared" si="194"/>
        <v>17330110</v>
      </c>
      <c r="AE164" s="263">
        <f t="shared" si="194"/>
        <v>818282</v>
      </c>
      <c r="AF164" s="263">
        <f t="shared" si="194"/>
        <v>11613400</v>
      </c>
      <c r="AG164" s="263">
        <f t="shared" si="194"/>
        <v>5669027</v>
      </c>
      <c r="AH164" s="263">
        <f t="shared" si="194"/>
        <v>13894990</v>
      </c>
      <c r="AI164" s="263">
        <f t="shared" si="194"/>
        <v>4282342</v>
      </c>
      <c r="AJ164" s="263">
        <f t="shared" si="194"/>
        <v>24094270</v>
      </c>
      <c r="AK164" s="263">
        <f t="shared" si="194"/>
        <v>4517437</v>
      </c>
      <c r="AL164" s="263">
        <f t="shared" si="194"/>
        <v>479715</v>
      </c>
      <c r="AM164" s="263">
        <f t="shared" si="194"/>
        <v>13001760</v>
      </c>
      <c r="AN164" s="263">
        <f t="shared" si="194"/>
        <v>44247</v>
      </c>
      <c r="AO164" s="263">
        <f t="shared" si="194"/>
        <v>3089424</v>
      </c>
      <c r="AP164" s="263">
        <f t="shared" si="194"/>
        <v>4500040</v>
      </c>
      <c r="AQ164" s="263">
        <f t="shared" si="194"/>
        <v>22790</v>
      </c>
      <c r="AR164" s="263">
        <f t="shared" si="194"/>
        <v>2137991</v>
      </c>
      <c r="AS164" s="263">
        <f t="shared" si="194"/>
        <v>263156</v>
      </c>
      <c r="AT164" s="263">
        <f t="shared" si="194"/>
        <v>836568</v>
      </c>
      <c r="AU164" s="263">
        <f t="shared" si="194"/>
        <v>326135</v>
      </c>
      <c r="AV164" s="263">
        <f t="shared" si="194"/>
        <v>1583730</v>
      </c>
      <c r="AW164" s="263">
        <f t="shared" si="194"/>
        <v>194284</v>
      </c>
      <c r="AX164" s="263">
        <f t="shared" si="194"/>
        <v>3398</v>
      </c>
      <c r="AY164" s="263">
        <f t="shared" si="194"/>
        <v>26776530</v>
      </c>
      <c r="AZ164" s="263">
        <f t="shared" si="194"/>
        <v>4715813</v>
      </c>
      <c r="BA164" s="263">
        <f t="shared" si="194"/>
        <v>284485</v>
      </c>
      <c r="BB164" s="263">
        <f t="shared" si="194"/>
        <v>48330</v>
      </c>
      <c r="BC164" s="263">
        <f t="shared" si="194"/>
        <v>4302184</v>
      </c>
      <c r="BD164" s="263">
        <f t="shared" si="194"/>
        <v>80814</v>
      </c>
      <c r="BE164" s="263">
        <f t="shared" si="194"/>
        <v>0</v>
      </c>
      <c r="BF164" s="263">
        <f t="shared" si="194"/>
        <v>0</v>
      </c>
      <c r="BG164" s="263">
        <f t="shared" si="166"/>
        <v>314346</v>
      </c>
      <c r="BH164" s="263">
        <f t="shared" si="166"/>
        <v>112768</v>
      </c>
      <c r="BI164" s="263">
        <f t="shared" si="166"/>
        <v>50185</v>
      </c>
      <c r="BJ164" s="263">
        <f t="shared" si="166"/>
        <v>151393</v>
      </c>
      <c r="BK164" s="263">
        <f t="shared" si="166"/>
        <v>0</v>
      </c>
      <c r="BL164" s="263">
        <f t="shared" si="166"/>
        <v>0</v>
      </c>
      <c r="BM164" s="263">
        <f t="shared" si="166"/>
        <v>0</v>
      </c>
      <c r="BN164" s="263">
        <f t="shared" si="194"/>
        <v>8405355</v>
      </c>
      <c r="BO164" s="263">
        <f t="shared" si="194"/>
        <v>42410</v>
      </c>
      <c r="BP164" s="263">
        <f t="shared" si="194"/>
        <v>69732</v>
      </c>
      <c r="BQ164" s="263">
        <f t="shared" si="194"/>
        <v>8293213</v>
      </c>
      <c r="BR164" s="263">
        <f t="shared" si="194"/>
        <v>0</v>
      </c>
      <c r="BS164" s="263">
        <f t="shared" si="194"/>
        <v>0</v>
      </c>
      <c r="BT164" s="263">
        <f t="shared" si="194"/>
        <v>0</v>
      </c>
      <c r="BU164" s="263">
        <f t="shared" si="194"/>
        <v>5211888</v>
      </c>
      <c r="BV164" s="263">
        <f t="shared" si="194"/>
        <v>151873</v>
      </c>
      <c r="BW164" s="263">
        <f t="shared" si="194"/>
        <v>35990</v>
      </c>
      <c r="BX164" s="263">
        <f t="shared" si="194"/>
        <v>5011774</v>
      </c>
      <c r="BY164" s="263">
        <f t="shared" si="194"/>
        <v>12252</v>
      </c>
      <c r="BZ164" s="263">
        <f t="shared" si="194"/>
        <v>0</v>
      </c>
      <c r="CA164" s="263">
        <f t="shared" si="194"/>
        <v>0</v>
      </c>
      <c r="CB164" s="263">
        <f t="shared" si="194"/>
        <v>841911</v>
      </c>
      <c r="CC164" s="263">
        <f t="shared" si="194"/>
        <v>482792</v>
      </c>
      <c r="CD164" s="263">
        <f t="shared" si="194"/>
        <v>123459</v>
      </c>
      <c r="CE164" s="263">
        <f t="shared" si="194"/>
        <v>235659</v>
      </c>
      <c r="CF164" s="263">
        <f t="shared" si="194"/>
        <v>0</v>
      </c>
      <c r="CG164" s="263">
        <f t="shared" si="194"/>
        <v>0</v>
      </c>
      <c r="CH164" s="263">
        <f t="shared" si="194"/>
        <v>0</v>
      </c>
      <c r="CI164" s="263">
        <f t="shared" si="194"/>
        <v>7287214</v>
      </c>
      <c r="CJ164" s="263">
        <f t="shared" si="194"/>
        <v>1557836</v>
      </c>
      <c r="CK164" s="263">
        <f t="shared" si="194"/>
        <v>185603</v>
      </c>
      <c r="CL164" s="263">
        <f t="shared" si="194"/>
        <v>4610762</v>
      </c>
      <c r="CM164" s="263">
        <f t="shared" si="194"/>
        <v>0</v>
      </c>
      <c r="CN164" s="263">
        <f t="shared" si="194"/>
        <v>0</v>
      </c>
      <c r="CO164" s="263">
        <f t="shared" si="194"/>
        <v>933014</v>
      </c>
      <c r="CP164" s="263">
        <f t="shared" si="173"/>
        <v>7371217</v>
      </c>
      <c r="CQ164" s="263">
        <f t="shared" si="173"/>
        <v>622692</v>
      </c>
      <c r="CR164" s="263">
        <f t="shared" si="173"/>
        <v>2259801</v>
      </c>
      <c r="CS164" s="263">
        <f t="shared" si="173"/>
        <v>514824</v>
      </c>
      <c r="CT164" s="263">
        <f t="shared" si="173"/>
        <v>2475874</v>
      </c>
      <c r="CU164" s="263">
        <f t="shared" si="173"/>
        <v>816086</v>
      </c>
      <c r="CV164" s="263">
        <f t="shared" si="173"/>
        <v>681941</v>
      </c>
      <c r="CW164" s="263">
        <f t="shared" si="173"/>
        <v>1082368</v>
      </c>
      <c r="CX164" s="263">
        <f t="shared" si="173"/>
        <v>0</v>
      </c>
      <c r="CY164" s="263">
        <f t="shared" si="173"/>
        <v>0</v>
      </c>
      <c r="CZ164" s="263">
        <f t="shared" si="173"/>
        <v>0</v>
      </c>
      <c r="DA164" s="263">
        <f t="shared" si="173"/>
        <v>555661</v>
      </c>
      <c r="DB164" s="263">
        <f t="shared" si="173"/>
        <v>436328</v>
      </c>
      <c r="DC164" s="263">
        <f t="shared" si="173"/>
        <v>72805</v>
      </c>
      <c r="DD164" s="263">
        <f t="shared" si="174"/>
        <v>39488090</v>
      </c>
      <c r="DE164" s="263">
        <f t="shared" si="200"/>
        <v>7145505</v>
      </c>
      <c r="DF164" s="263">
        <f t="shared" si="200"/>
        <v>11156140</v>
      </c>
      <c r="DG164" s="263">
        <f t="shared" si="200"/>
        <v>18736180</v>
      </c>
      <c r="DH164" s="263">
        <f t="shared" si="200"/>
        <v>1815559</v>
      </c>
      <c r="DI164" s="263">
        <f t="shared" si="200"/>
        <v>252665</v>
      </c>
      <c r="DJ164" s="263">
        <f t="shared" si="200"/>
        <v>382040</v>
      </c>
      <c r="DK164" s="263">
        <f t="shared" si="200"/>
        <v>71780740</v>
      </c>
      <c r="DL164" s="263">
        <f t="shared" si="200"/>
        <v>45427600</v>
      </c>
      <c r="DM164" s="263">
        <f t="shared" si="200"/>
        <v>23601450</v>
      </c>
      <c r="DN164" s="263">
        <f t="shared" si="200"/>
        <v>3928941</v>
      </c>
      <c r="DO164" s="263">
        <f t="shared" si="200"/>
        <v>2375107</v>
      </c>
      <c r="DP164" s="263">
        <f t="shared" si="200"/>
        <v>1775922</v>
      </c>
      <c r="DQ164" s="263">
        <f t="shared" si="200"/>
        <v>12914260</v>
      </c>
      <c r="DR164" s="263">
        <f t="shared" si="200"/>
        <v>0</v>
      </c>
      <c r="DS164" s="263">
        <f t="shared" si="200"/>
        <v>328839</v>
      </c>
      <c r="DT164" s="263">
        <f t="shared" si="200"/>
        <v>1526488</v>
      </c>
      <c r="DU164" s="263">
        <f t="shared" si="200"/>
        <v>751899</v>
      </c>
      <c r="DV164" s="263">
        <f t="shared" si="200"/>
        <v>21771640</v>
      </c>
      <c r="DW164" s="263">
        <f t="shared" si="200"/>
        <v>4104968</v>
      </c>
      <c r="DX164" s="263">
        <f t="shared" si="200"/>
        <v>2459948</v>
      </c>
      <c r="DY164" s="263">
        <f t="shared" si="200"/>
        <v>1668465</v>
      </c>
      <c r="DZ164" s="263">
        <f t="shared" si="200"/>
        <v>10487470</v>
      </c>
      <c r="EA164" s="263">
        <f t="shared" si="200"/>
        <v>0</v>
      </c>
      <c r="EB164" s="263">
        <f t="shared" si="200"/>
        <v>344776</v>
      </c>
      <c r="EC164" s="263">
        <f t="shared" si="200"/>
        <v>1908325</v>
      </c>
      <c r="ED164" s="263">
        <f t="shared" si="200"/>
        <v>797694</v>
      </c>
      <c r="EE164" s="263">
        <f t="shared" si="200"/>
        <v>42060150</v>
      </c>
      <c r="EF164" s="263">
        <f t="shared" si="200"/>
        <v>7515875</v>
      </c>
      <c r="EG164" s="263">
        <f t="shared" si="200"/>
        <v>4618908</v>
      </c>
      <c r="EH164" s="263">
        <f t="shared" si="200"/>
        <v>2996811</v>
      </c>
      <c r="EI164" s="263">
        <f t="shared" si="200"/>
        <v>21498120</v>
      </c>
      <c r="EJ164" s="263">
        <f t="shared" si="200"/>
        <v>0</v>
      </c>
      <c r="EK164" s="263">
        <f t="shared" si="200"/>
        <v>604389</v>
      </c>
      <c r="EL164" s="263">
        <f t="shared" si="200"/>
        <v>3341027</v>
      </c>
      <c r="EM164" s="263">
        <f t="shared" si="200"/>
        <v>1485017</v>
      </c>
      <c r="EN164" s="263">
        <f t="shared" si="200"/>
        <v>3113205</v>
      </c>
      <c r="EO164" s="263">
        <f t="shared" si="200"/>
        <v>497072</v>
      </c>
      <c r="EP164" s="263">
        <f t="shared" si="200"/>
        <v>191758</v>
      </c>
      <c r="EQ164" s="263">
        <f t="shared" si="200"/>
        <v>439579</v>
      </c>
      <c r="ER164" s="263">
        <f t="shared" si="200"/>
        <v>1784452</v>
      </c>
      <c r="ES164" s="263">
        <f t="shared" si="200"/>
        <v>0</v>
      </c>
      <c r="ET164" s="263">
        <f t="shared" si="200"/>
        <v>55404</v>
      </c>
      <c r="EU164" s="263">
        <f t="shared" si="200"/>
        <v>83163</v>
      </c>
      <c r="EV164" s="263">
        <f t="shared" si="200"/>
        <v>61777</v>
      </c>
      <c r="EW164" s="263">
        <f t="shared" si="200"/>
        <v>9416426</v>
      </c>
      <c r="EX164" s="263">
        <f t="shared" si="200"/>
        <v>2260836</v>
      </c>
      <c r="EY164" s="263">
        <f t="shared" si="200"/>
        <v>614562</v>
      </c>
      <c r="EZ164" s="263">
        <f t="shared" si="200"/>
        <v>891844</v>
      </c>
      <c r="FA164" s="263">
        <f t="shared" si="200"/>
        <v>4595046</v>
      </c>
      <c r="FB164" s="263">
        <f t="shared" si="200"/>
        <v>32671</v>
      </c>
      <c r="FC164" s="263">
        <f t="shared" si="200"/>
        <v>129269</v>
      </c>
      <c r="FD164" s="263">
        <f t="shared" si="200"/>
        <v>590080</v>
      </c>
      <c r="FE164" s="263">
        <f t="shared" si="200"/>
        <v>302119</v>
      </c>
      <c r="FF164" s="263">
        <f t="shared" si="200"/>
        <v>1989613</v>
      </c>
      <c r="FG164" s="263">
        <f t="shared" si="200"/>
        <v>712786</v>
      </c>
      <c r="FH164" s="263">
        <f t="shared" si="200"/>
        <v>98268</v>
      </c>
      <c r="FI164" s="263">
        <f t="shared" si="200"/>
        <v>224564</v>
      </c>
      <c r="FJ164" s="263">
        <f t="shared" si="200"/>
        <v>363198</v>
      </c>
      <c r="FK164" s="263">
        <f t="shared" si="200"/>
        <v>20677</v>
      </c>
      <c r="FL164" s="263">
        <f t="shared" si="200"/>
        <v>84666</v>
      </c>
      <c r="FM164" s="263">
        <f t="shared" si="200"/>
        <v>22230</v>
      </c>
      <c r="FN164" s="263">
        <f t="shared" si="200"/>
        <v>114709</v>
      </c>
      <c r="FO164" s="263">
        <f t="shared" si="200"/>
        <v>2148474</v>
      </c>
      <c r="FP164" s="263">
        <f t="shared" si="200"/>
        <v>1558915</v>
      </c>
      <c r="FQ164" s="263">
        <f t="shared" si="197"/>
        <v>13774</v>
      </c>
      <c r="FR164" s="263">
        <f t="shared" si="197"/>
        <v>6844</v>
      </c>
      <c r="FS164" s="263">
        <f t="shared" si="197"/>
        <v>568940</v>
      </c>
      <c r="FT164" s="263">
        <f t="shared" si="197"/>
        <v>0</v>
      </c>
      <c r="FU164" s="263">
        <f t="shared" si="197"/>
        <v>0</v>
      </c>
      <c r="FV164" s="263">
        <f t="shared" si="197"/>
        <v>0</v>
      </c>
      <c r="FW164" s="263">
        <f t="shared" si="197"/>
        <v>0</v>
      </c>
      <c r="FX164" s="263">
        <f t="shared" si="197"/>
        <v>6826402</v>
      </c>
      <c r="FY164" s="263">
        <f t="shared" si="197"/>
        <v>1458242</v>
      </c>
      <c r="FZ164" s="263">
        <f t="shared" si="197"/>
        <v>1133869</v>
      </c>
      <c r="GA164" s="263">
        <f t="shared" si="197"/>
        <v>629019</v>
      </c>
      <c r="GB164" s="263">
        <f t="shared" si="197"/>
        <v>3385715</v>
      </c>
      <c r="GC164" s="263">
        <f t="shared" si="197"/>
        <v>0</v>
      </c>
      <c r="GD164" s="263">
        <f t="shared" si="197"/>
        <v>63563</v>
      </c>
      <c r="GE164" s="263">
        <f t="shared" si="197"/>
        <v>111762</v>
      </c>
      <c r="GF164" s="263">
        <f t="shared" si="197"/>
        <v>44232</v>
      </c>
      <c r="GG164" s="263">
        <f t="shared" si="197"/>
        <v>2673537</v>
      </c>
      <c r="GH164" s="263">
        <f t="shared" si="197"/>
        <v>18934</v>
      </c>
      <c r="GI164" s="263">
        <f t="shared" si="197"/>
        <v>0</v>
      </c>
      <c r="GJ164" s="263">
        <f t="shared" si="197"/>
        <v>19454</v>
      </c>
      <c r="GK164" s="263">
        <f t="shared" si="197"/>
        <v>1300454</v>
      </c>
      <c r="GL164" s="263">
        <f t="shared" si="197"/>
        <v>1334695</v>
      </c>
      <c r="GM164" s="263">
        <f t="shared" si="197"/>
        <v>0</v>
      </c>
      <c r="GN164" s="263">
        <f t="shared" si="197"/>
        <v>0</v>
      </c>
      <c r="GO164" s="263">
        <f t="shared" si="197"/>
        <v>0</v>
      </c>
      <c r="GP164" s="263">
        <f t="shared" si="197"/>
        <v>534998</v>
      </c>
      <c r="GQ164" s="263">
        <f t="shared" si="197"/>
        <v>17449</v>
      </c>
      <c r="GR164" s="263">
        <f t="shared" si="197"/>
        <v>356648</v>
      </c>
      <c r="GS164" s="263">
        <f t="shared" si="197"/>
        <v>160900</v>
      </c>
      <c r="GT164" s="263">
        <f t="shared" si="197"/>
        <v>0</v>
      </c>
      <c r="GU164" s="263">
        <f t="shared" si="197"/>
        <v>0</v>
      </c>
      <c r="GV164" s="263">
        <f t="shared" si="197"/>
        <v>0</v>
      </c>
      <c r="GW164" s="263">
        <f t="shared" si="197"/>
        <v>0</v>
      </c>
      <c r="GX164" s="263">
        <f t="shared" si="197"/>
        <v>0</v>
      </c>
      <c r="GY164" s="263">
        <f t="shared" si="197"/>
        <v>2763692</v>
      </c>
      <c r="GZ164" s="263">
        <f t="shared" si="197"/>
        <v>943128</v>
      </c>
      <c r="HA164" s="263">
        <f t="shared" si="197"/>
        <v>354252</v>
      </c>
      <c r="HB164" s="263">
        <f t="shared" si="197"/>
        <v>48550</v>
      </c>
      <c r="HC164" s="263">
        <f t="shared" si="197"/>
        <v>1078442</v>
      </c>
      <c r="HD164" s="263">
        <f t="shared" si="197"/>
        <v>0</v>
      </c>
      <c r="HE164" s="263">
        <f t="shared" si="197"/>
        <v>9424</v>
      </c>
      <c r="HF164" s="263">
        <f t="shared" si="197"/>
        <v>72192</v>
      </c>
      <c r="HG164" s="263">
        <f t="shared" si="197"/>
        <v>228972</v>
      </c>
      <c r="HH164" s="263">
        <f t="shared" si="197"/>
        <v>26383440</v>
      </c>
    </row>
    <row r="165" spans="1:216" x14ac:dyDescent="0.2">
      <c r="A165" s="263" t="s">
        <v>243</v>
      </c>
      <c r="B165" s="263">
        <f t="shared" si="175"/>
        <v>470792053</v>
      </c>
      <c r="C165" s="263">
        <f t="shared" ref="C165:Y165" si="205">+C98</f>
        <v>64134370</v>
      </c>
      <c r="D165" s="263">
        <f t="shared" si="205"/>
        <v>50266470</v>
      </c>
      <c r="E165" s="263">
        <f t="shared" si="205"/>
        <v>31286350</v>
      </c>
      <c r="F165" s="263">
        <f t="shared" si="205"/>
        <v>10035850</v>
      </c>
      <c r="G165" s="263">
        <f t="shared" si="205"/>
        <v>21227290</v>
      </c>
      <c r="H165" s="263">
        <f t="shared" si="205"/>
        <v>16932220</v>
      </c>
      <c r="I165" s="263">
        <f t="shared" si="205"/>
        <v>3791564</v>
      </c>
      <c r="J165" s="263">
        <f t="shared" si="205"/>
        <v>12919060</v>
      </c>
      <c r="K165" s="263">
        <f t="shared" si="205"/>
        <v>1762172</v>
      </c>
      <c r="L165" s="263">
        <f t="shared" si="205"/>
        <v>646542</v>
      </c>
      <c r="M165" s="263">
        <f t="shared" si="205"/>
        <v>1115630</v>
      </c>
      <c r="N165" s="263">
        <f t="shared" ref="N165:P165" si="206">+N98</f>
        <v>285725</v>
      </c>
      <c r="O165" s="263">
        <f t="shared" si="206"/>
        <v>205466</v>
      </c>
      <c r="P165" s="263">
        <f t="shared" si="206"/>
        <v>80258</v>
      </c>
      <c r="Q165" s="263">
        <f t="shared" si="205"/>
        <v>2640508</v>
      </c>
      <c r="R165" s="263">
        <f t="shared" si="205"/>
        <v>994902</v>
      </c>
      <c r="S165" s="263">
        <f t="shared" si="205"/>
        <v>1500498</v>
      </c>
      <c r="T165" s="263">
        <f t="shared" si="205"/>
        <v>8562541</v>
      </c>
      <c r="U165" s="263">
        <f t="shared" si="205"/>
        <v>5945728</v>
      </c>
      <c r="V165" s="263">
        <f t="shared" si="205"/>
        <v>2547524</v>
      </c>
      <c r="W165" s="263">
        <f t="shared" si="205"/>
        <v>2493782</v>
      </c>
      <c r="X165" s="263">
        <f t="shared" si="205"/>
        <v>2073744</v>
      </c>
      <c r="Y165" s="263">
        <f t="shared" si="205"/>
        <v>420038</v>
      </c>
      <c r="Z165" s="263">
        <f t="shared" si="172"/>
        <v>229891500</v>
      </c>
      <c r="AA165" s="263">
        <f t="shared" ref="AA165:CO167" si="207">+AA77</f>
        <v>191675100</v>
      </c>
      <c r="AB165" s="263">
        <f t="shared" si="207"/>
        <v>3143450</v>
      </c>
      <c r="AC165" s="263">
        <f t="shared" si="207"/>
        <v>50781050</v>
      </c>
      <c r="AD165" s="263">
        <f t="shared" si="207"/>
        <v>25918650</v>
      </c>
      <c r="AE165" s="263">
        <f t="shared" si="207"/>
        <v>371857</v>
      </c>
      <c r="AF165" s="263">
        <f t="shared" si="207"/>
        <v>15673380</v>
      </c>
      <c r="AG165" s="263">
        <f t="shared" si="207"/>
        <v>5241412</v>
      </c>
      <c r="AH165" s="263">
        <f t="shared" si="207"/>
        <v>17248910</v>
      </c>
      <c r="AI165" s="263">
        <f t="shared" si="207"/>
        <v>9267516</v>
      </c>
      <c r="AJ165" s="263">
        <f t="shared" si="207"/>
        <v>53564820</v>
      </c>
      <c r="AK165" s="263">
        <f t="shared" si="207"/>
        <v>9438327</v>
      </c>
      <c r="AL165" s="263">
        <f t="shared" si="207"/>
        <v>980931</v>
      </c>
      <c r="AM165" s="263">
        <f t="shared" si="207"/>
        <v>38107260</v>
      </c>
      <c r="AN165" s="263">
        <f t="shared" si="207"/>
        <v>167712</v>
      </c>
      <c r="AO165" s="263">
        <f t="shared" si="207"/>
        <v>9299101</v>
      </c>
      <c r="AP165" s="263">
        <f t="shared" si="207"/>
        <v>11894820</v>
      </c>
      <c r="AQ165" s="263">
        <f t="shared" si="207"/>
        <v>39316</v>
      </c>
      <c r="AR165" s="263">
        <f t="shared" si="207"/>
        <v>5008746</v>
      </c>
      <c r="AS165" s="263">
        <f t="shared" si="207"/>
        <v>815690</v>
      </c>
      <c r="AT165" s="263">
        <f t="shared" si="207"/>
        <v>1743762</v>
      </c>
      <c r="AU165" s="263">
        <f t="shared" si="207"/>
        <v>534972</v>
      </c>
      <c r="AV165" s="263">
        <f t="shared" si="207"/>
        <v>5738755</v>
      </c>
      <c r="AW165" s="263">
        <f t="shared" si="207"/>
        <v>2594893</v>
      </c>
      <c r="AX165" s="263">
        <f t="shared" si="207"/>
        <v>269498</v>
      </c>
      <c r="AY165" s="263">
        <f t="shared" si="207"/>
        <v>36383910</v>
      </c>
      <c r="AZ165" s="263">
        <f t="shared" si="207"/>
        <v>8345660</v>
      </c>
      <c r="BA165" s="263">
        <f t="shared" si="207"/>
        <v>1451732</v>
      </c>
      <c r="BB165" s="263">
        <f t="shared" si="207"/>
        <v>78061</v>
      </c>
      <c r="BC165" s="263">
        <f t="shared" si="207"/>
        <v>6815867</v>
      </c>
      <c r="BD165" s="263">
        <f t="shared" si="207"/>
        <v>0</v>
      </c>
      <c r="BE165" s="263">
        <f t="shared" si="207"/>
        <v>0</v>
      </c>
      <c r="BF165" s="263">
        <f t="shared" si="207"/>
        <v>0</v>
      </c>
      <c r="BG165" s="263">
        <f t="shared" ref="BG165:BM165" si="208">+BG77</f>
        <v>2636678</v>
      </c>
      <c r="BH165" s="263">
        <f t="shared" si="208"/>
        <v>1106166</v>
      </c>
      <c r="BI165" s="263">
        <f t="shared" si="208"/>
        <v>0</v>
      </c>
      <c r="BJ165" s="263">
        <f t="shared" si="208"/>
        <v>1530512</v>
      </c>
      <c r="BK165" s="263">
        <f t="shared" si="208"/>
        <v>0</v>
      </c>
      <c r="BL165" s="263">
        <f t="shared" si="208"/>
        <v>0</v>
      </c>
      <c r="BM165" s="263">
        <f t="shared" si="208"/>
        <v>0</v>
      </c>
      <c r="BN165" s="263">
        <f t="shared" si="207"/>
        <v>6387527</v>
      </c>
      <c r="BO165" s="263">
        <f t="shared" si="207"/>
        <v>58745</v>
      </c>
      <c r="BP165" s="263">
        <f t="shared" si="207"/>
        <v>105322</v>
      </c>
      <c r="BQ165" s="263">
        <f t="shared" si="207"/>
        <v>6160552</v>
      </c>
      <c r="BR165" s="263">
        <f t="shared" si="207"/>
        <v>62908</v>
      </c>
      <c r="BS165" s="263">
        <f t="shared" si="207"/>
        <v>0</v>
      </c>
      <c r="BT165" s="263">
        <f t="shared" si="207"/>
        <v>0</v>
      </c>
      <c r="BU165" s="263">
        <f t="shared" si="207"/>
        <v>4489572</v>
      </c>
      <c r="BV165" s="263">
        <f t="shared" si="207"/>
        <v>105962</v>
      </c>
      <c r="BW165" s="263">
        <f t="shared" si="207"/>
        <v>120325</v>
      </c>
      <c r="BX165" s="263">
        <f t="shared" si="207"/>
        <v>4263286</v>
      </c>
      <c r="BY165" s="263">
        <f t="shared" si="207"/>
        <v>0</v>
      </c>
      <c r="BZ165" s="263">
        <f t="shared" si="207"/>
        <v>0</v>
      </c>
      <c r="CA165" s="263">
        <f t="shared" si="207"/>
        <v>0</v>
      </c>
      <c r="CB165" s="263">
        <f t="shared" si="207"/>
        <v>542930</v>
      </c>
      <c r="CC165" s="263">
        <f t="shared" si="207"/>
        <v>144661</v>
      </c>
      <c r="CD165" s="263">
        <f t="shared" si="207"/>
        <v>9324</v>
      </c>
      <c r="CE165" s="263">
        <f t="shared" si="207"/>
        <v>388945</v>
      </c>
      <c r="CF165" s="263">
        <f t="shared" si="207"/>
        <v>0</v>
      </c>
      <c r="CG165" s="263">
        <f t="shared" si="207"/>
        <v>0</v>
      </c>
      <c r="CH165" s="263">
        <f t="shared" si="207"/>
        <v>0</v>
      </c>
      <c r="CI165" s="263">
        <f t="shared" si="207"/>
        <v>13981540</v>
      </c>
      <c r="CJ165" s="263">
        <f t="shared" si="207"/>
        <v>2551679</v>
      </c>
      <c r="CK165" s="263">
        <f t="shared" si="207"/>
        <v>177181</v>
      </c>
      <c r="CL165" s="263">
        <f t="shared" si="207"/>
        <v>10600590</v>
      </c>
      <c r="CM165" s="263">
        <f t="shared" si="207"/>
        <v>26803</v>
      </c>
      <c r="CN165" s="263">
        <f t="shared" si="207"/>
        <v>0</v>
      </c>
      <c r="CO165" s="263">
        <f t="shared" si="207"/>
        <v>625292</v>
      </c>
      <c r="CP165" s="263">
        <f t="shared" si="173"/>
        <v>9649122</v>
      </c>
      <c r="CQ165" s="263">
        <f t="shared" si="173"/>
        <v>631646</v>
      </c>
      <c r="CR165" s="263">
        <f t="shared" si="173"/>
        <v>3199907</v>
      </c>
      <c r="CS165" s="263">
        <f t="shared" si="173"/>
        <v>647212</v>
      </c>
      <c r="CT165" s="263">
        <f t="shared" si="173"/>
        <v>2227053</v>
      </c>
      <c r="CU165" s="263">
        <f t="shared" si="173"/>
        <v>1289235</v>
      </c>
      <c r="CV165" s="263">
        <f t="shared" si="173"/>
        <v>1654069</v>
      </c>
      <c r="CW165" s="263">
        <f t="shared" si="173"/>
        <v>1903531</v>
      </c>
      <c r="CX165" s="263">
        <f t="shared" si="173"/>
        <v>0</v>
      </c>
      <c r="CY165" s="263">
        <f t="shared" si="173"/>
        <v>0</v>
      </c>
      <c r="CZ165" s="263">
        <f t="shared" si="173"/>
        <v>0</v>
      </c>
      <c r="DA165" s="263">
        <f t="shared" si="173"/>
        <v>428685</v>
      </c>
      <c r="DB165" s="263">
        <f t="shared" si="173"/>
        <v>957902</v>
      </c>
      <c r="DC165" s="263">
        <f t="shared" si="173"/>
        <v>501657</v>
      </c>
      <c r="DD165" s="263">
        <f t="shared" si="174"/>
        <v>64627810</v>
      </c>
      <c r="DE165" s="263">
        <f t="shared" si="200"/>
        <v>12115210</v>
      </c>
      <c r="DF165" s="263">
        <f t="shared" si="200"/>
        <v>19971920</v>
      </c>
      <c r="DG165" s="263">
        <f t="shared" si="200"/>
        <v>31689100</v>
      </c>
      <c r="DH165" s="263">
        <f t="shared" si="200"/>
        <v>393478</v>
      </c>
      <c r="DI165" s="263">
        <f t="shared" si="200"/>
        <v>156045</v>
      </c>
      <c r="DJ165" s="263">
        <f t="shared" si="200"/>
        <v>302057</v>
      </c>
      <c r="DK165" s="263">
        <f t="shared" si="200"/>
        <v>64201810</v>
      </c>
      <c r="DL165" s="263">
        <f t="shared" si="200"/>
        <v>34566980</v>
      </c>
      <c r="DM165" s="263">
        <f t="shared" si="200"/>
        <v>19084200</v>
      </c>
      <c r="DN165" s="263">
        <f t="shared" si="200"/>
        <v>5445326</v>
      </c>
      <c r="DO165" s="263">
        <f t="shared" si="200"/>
        <v>1110170</v>
      </c>
      <c r="DP165" s="263">
        <f t="shared" si="200"/>
        <v>1538692</v>
      </c>
      <c r="DQ165" s="263">
        <f t="shared" si="200"/>
        <v>9318458</v>
      </c>
      <c r="DR165" s="263">
        <f t="shared" si="200"/>
        <v>0</v>
      </c>
      <c r="DS165" s="263">
        <f t="shared" si="200"/>
        <v>144103</v>
      </c>
      <c r="DT165" s="263">
        <f t="shared" si="200"/>
        <v>941648</v>
      </c>
      <c r="DU165" s="263">
        <f t="shared" si="200"/>
        <v>585809</v>
      </c>
      <c r="DV165" s="263">
        <f t="shared" si="200"/>
        <v>15307150</v>
      </c>
      <c r="DW165" s="263">
        <f t="shared" si="200"/>
        <v>2484707</v>
      </c>
      <c r="DX165" s="263">
        <f t="shared" si="200"/>
        <v>1487407</v>
      </c>
      <c r="DY165" s="263">
        <f t="shared" si="200"/>
        <v>929494</v>
      </c>
      <c r="DZ165" s="263">
        <f t="shared" si="200"/>
        <v>9008678</v>
      </c>
      <c r="EA165" s="263">
        <f t="shared" si="200"/>
        <v>0</v>
      </c>
      <c r="EB165" s="263">
        <f t="shared" si="200"/>
        <v>98758</v>
      </c>
      <c r="EC165" s="263">
        <f t="shared" si="200"/>
        <v>1051245</v>
      </c>
      <c r="ED165" s="263">
        <f t="shared" si="200"/>
        <v>246855</v>
      </c>
      <c r="EE165" s="263">
        <f t="shared" si="200"/>
        <v>30273800</v>
      </c>
      <c r="EF165" s="263">
        <f t="shared" si="200"/>
        <v>7504688</v>
      </c>
      <c r="EG165" s="263">
        <f t="shared" si="200"/>
        <v>2415136</v>
      </c>
      <c r="EH165" s="263">
        <f t="shared" si="200"/>
        <v>2208466</v>
      </c>
      <c r="EI165" s="263">
        <f t="shared" si="200"/>
        <v>15364810</v>
      </c>
      <c r="EJ165" s="263">
        <f t="shared" si="200"/>
        <v>0</v>
      </c>
      <c r="EK165" s="263">
        <f t="shared" si="200"/>
        <v>242861</v>
      </c>
      <c r="EL165" s="263">
        <f t="shared" si="200"/>
        <v>1802866</v>
      </c>
      <c r="EM165" s="263">
        <f t="shared" si="200"/>
        <v>734976</v>
      </c>
      <c r="EN165" s="263">
        <f t="shared" si="200"/>
        <v>3979950</v>
      </c>
      <c r="EO165" s="263">
        <f t="shared" si="200"/>
        <v>373253</v>
      </c>
      <c r="EP165" s="263">
        <f t="shared" si="200"/>
        <v>158053</v>
      </c>
      <c r="EQ165" s="263">
        <f t="shared" si="200"/>
        <v>248126</v>
      </c>
      <c r="ER165" s="263">
        <f t="shared" si="200"/>
        <v>2935252</v>
      </c>
      <c r="ES165" s="263">
        <f t="shared" si="200"/>
        <v>0</v>
      </c>
      <c r="ET165" s="263">
        <f t="shared" si="200"/>
        <v>0</v>
      </c>
      <c r="EU165" s="263">
        <f t="shared" si="200"/>
        <v>167580</v>
      </c>
      <c r="EV165" s="263">
        <f t="shared" si="200"/>
        <v>97688</v>
      </c>
      <c r="EW165" s="263">
        <f t="shared" si="200"/>
        <v>9022575</v>
      </c>
      <c r="EX165" s="263">
        <f t="shared" si="200"/>
        <v>2868003</v>
      </c>
      <c r="EY165" s="263">
        <f t="shared" si="200"/>
        <v>503491</v>
      </c>
      <c r="EZ165" s="263">
        <f t="shared" si="200"/>
        <v>803373</v>
      </c>
      <c r="FA165" s="263">
        <f t="shared" si="200"/>
        <v>4336419</v>
      </c>
      <c r="FB165" s="263">
        <f t="shared" si="200"/>
        <v>0</v>
      </c>
      <c r="FC165" s="263">
        <f t="shared" si="200"/>
        <v>10603</v>
      </c>
      <c r="FD165" s="263">
        <f t="shared" si="200"/>
        <v>361282</v>
      </c>
      <c r="FE165" s="263">
        <f t="shared" si="200"/>
        <v>139405</v>
      </c>
      <c r="FF165" s="263">
        <f t="shared" si="200"/>
        <v>4077510</v>
      </c>
      <c r="FG165" s="263">
        <f t="shared" si="200"/>
        <v>1053857</v>
      </c>
      <c r="FH165" s="263">
        <f t="shared" si="200"/>
        <v>60827</v>
      </c>
      <c r="FI165" s="263">
        <f t="shared" si="200"/>
        <v>326373</v>
      </c>
      <c r="FJ165" s="263">
        <f t="shared" si="200"/>
        <v>1597427</v>
      </c>
      <c r="FK165" s="263">
        <f t="shared" si="200"/>
        <v>19648</v>
      </c>
      <c r="FL165" s="263">
        <f t="shared" si="200"/>
        <v>0</v>
      </c>
      <c r="FM165" s="263">
        <f t="shared" si="200"/>
        <v>126568</v>
      </c>
      <c r="FN165" s="263">
        <f t="shared" si="200"/>
        <v>15433</v>
      </c>
      <c r="FO165" s="263">
        <f t="shared" si="200"/>
        <v>6497411</v>
      </c>
      <c r="FP165" s="263">
        <f t="shared" ref="FP165:HH167" si="209">+FP77</f>
        <v>4969758</v>
      </c>
      <c r="FQ165" s="263">
        <f t="shared" si="209"/>
        <v>86036</v>
      </c>
      <c r="FR165" s="263">
        <f t="shared" si="209"/>
        <v>15357</v>
      </c>
      <c r="FS165" s="263">
        <f t="shared" si="209"/>
        <v>1374863</v>
      </c>
      <c r="FT165" s="263">
        <f t="shared" si="209"/>
        <v>0</v>
      </c>
      <c r="FU165" s="263">
        <f t="shared" si="209"/>
        <v>28330</v>
      </c>
      <c r="FV165" s="263">
        <f t="shared" si="209"/>
        <v>19948</v>
      </c>
      <c r="FW165" s="263">
        <f t="shared" si="209"/>
        <v>3119</v>
      </c>
      <c r="FX165" s="263">
        <f t="shared" si="209"/>
        <v>4776287</v>
      </c>
      <c r="FY165" s="263">
        <f t="shared" si="209"/>
        <v>825912</v>
      </c>
      <c r="FZ165" s="263">
        <f t="shared" si="209"/>
        <v>314799</v>
      </c>
      <c r="GA165" s="263">
        <f t="shared" si="209"/>
        <v>727536</v>
      </c>
      <c r="GB165" s="263">
        <f t="shared" si="209"/>
        <v>2695272</v>
      </c>
      <c r="GC165" s="263">
        <f t="shared" si="209"/>
        <v>0</v>
      </c>
      <c r="GD165" s="263">
        <f t="shared" si="209"/>
        <v>0</v>
      </c>
      <c r="GE165" s="263">
        <f t="shared" si="209"/>
        <v>202830</v>
      </c>
      <c r="GF165" s="263">
        <f t="shared" si="209"/>
        <v>9938</v>
      </c>
      <c r="GG165" s="263">
        <f t="shared" si="209"/>
        <v>715901</v>
      </c>
      <c r="GH165" s="263">
        <f t="shared" si="209"/>
        <v>40019</v>
      </c>
      <c r="GI165" s="263">
        <f t="shared" si="209"/>
        <v>0</v>
      </c>
      <c r="GJ165" s="263">
        <f t="shared" si="209"/>
        <v>9133</v>
      </c>
      <c r="GK165" s="263">
        <f t="shared" si="209"/>
        <v>594573</v>
      </c>
      <c r="GL165" s="263">
        <f t="shared" si="209"/>
        <v>72176</v>
      </c>
      <c r="GM165" s="263">
        <f t="shared" si="209"/>
        <v>0</v>
      </c>
      <c r="GN165" s="263">
        <f t="shared" si="209"/>
        <v>0</v>
      </c>
      <c r="GO165" s="263">
        <f t="shared" si="209"/>
        <v>0</v>
      </c>
      <c r="GP165" s="263">
        <f t="shared" si="209"/>
        <v>1656635</v>
      </c>
      <c r="GQ165" s="263">
        <f t="shared" si="209"/>
        <v>8682</v>
      </c>
      <c r="GR165" s="263">
        <f t="shared" si="209"/>
        <v>904860</v>
      </c>
      <c r="GS165" s="263">
        <f t="shared" si="209"/>
        <v>743093</v>
      </c>
      <c r="GT165" s="263">
        <f t="shared" si="209"/>
        <v>0</v>
      </c>
      <c r="GU165" s="263">
        <f t="shared" si="209"/>
        <v>0</v>
      </c>
      <c r="GV165" s="263">
        <f t="shared" si="209"/>
        <v>0</v>
      </c>
      <c r="GW165" s="263">
        <f t="shared" si="209"/>
        <v>0</v>
      </c>
      <c r="GX165" s="263">
        <f t="shared" si="209"/>
        <v>0</v>
      </c>
      <c r="GY165" s="263">
        <f t="shared" si="209"/>
        <v>2888509</v>
      </c>
      <c r="GZ165" s="263">
        <f t="shared" si="209"/>
        <v>920104</v>
      </c>
      <c r="HA165" s="263">
        <f t="shared" si="209"/>
        <v>367669</v>
      </c>
      <c r="HB165" s="263">
        <f t="shared" si="209"/>
        <v>128645</v>
      </c>
      <c r="HC165" s="263">
        <f t="shared" si="209"/>
        <v>992606</v>
      </c>
      <c r="HD165" s="263">
        <f t="shared" si="209"/>
        <v>28844</v>
      </c>
      <c r="HE165" s="263">
        <f t="shared" si="209"/>
        <v>48261</v>
      </c>
      <c r="HF165" s="263">
        <f t="shared" si="209"/>
        <v>325065</v>
      </c>
      <c r="HG165" s="263">
        <f t="shared" si="209"/>
        <v>69831</v>
      </c>
      <c r="HH165" s="263">
        <f t="shared" si="209"/>
        <v>25015860</v>
      </c>
    </row>
    <row r="166" spans="1:216" x14ac:dyDescent="0.2">
      <c r="A166" s="263" t="s">
        <v>244</v>
      </c>
      <c r="B166" s="263">
        <f t="shared" si="175"/>
        <v>558566908</v>
      </c>
      <c r="C166" s="263">
        <f t="shared" ref="C166:Y166" si="210">+C99</f>
        <v>53226100</v>
      </c>
      <c r="D166" s="263">
        <f t="shared" si="210"/>
        <v>43758170</v>
      </c>
      <c r="E166" s="263">
        <f t="shared" si="210"/>
        <v>27813560</v>
      </c>
      <c r="F166" s="263">
        <f t="shared" si="210"/>
        <v>7107630</v>
      </c>
      <c r="G166" s="263">
        <f t="shared" si="210"/>
        <v>20653850</v>
      </c>
      <c r="H166" s="263">
        <f t="shared" si="210"/>
        <v>14103000</v>
      </c>
      <c r="I166" s="263">
        <f t="shared" si="210"/>
        <v>2342855</v>
      </c>
      <c r="J166" s="263">
        <f t="shared" si="210"/>
        <v>11654370</v>
      </c>
      <c r="K166" s="263">
        <f t="shared" si="210"/>
        <v>1356746</v>
      </c>
      <c r="L166" s="263">
        <f t="shared" si="210"/>
        <v>560967</v>
      </c>
      <c r="M166" s="263">
        <f t="shared" si="210"/>
        <v>795779</v>
      </c>
      <c r="N166" s="263">
        <f t="shared" ref="N166:P166" si="211">+N99</f>
        <v>484870</v>
      </c>
      <c r="O166" s="263">
        <f t="shared" si="211"/>
        <v>265942</v>
      </c>
      <c r="P166" s="263">
        <f t="shared" si="211"/>
        <v>218928</v>
      </c>
      <c r="Q166" s="263">
        <f t="shared" si="210"/>
        <v>1730216</v>
      </c>
      <c r="R166" s="263">
        <f t="shared" si="210"/>
        <v>750924</v>
      </c>
      <c r="S166" s="263">
        <f t="shared" si="210"/>
        <v>579026</v>
      </c>
      <c r="T166" s="263">
        <f t="shared" si="210"/>
        <v>4907506</v>
      </c>
      <c r="U166" s="263">
        <f t="shared" si="210"/>
        <v>3724438</v>
      </c>
      <c r="V166" s="263">
        <f t="shared" si="210"/>
        <v>1113778</v>
      </c>
      <c r="W166" s="263">
        <f t="shared" si="210"/>
        <v>2473977</v>
      </c>
      <c r="X166" s="263">
        <f t="shared" si="210"/>
        <v>2036756</v>
      </c>
      <c r="Y166" s="263">
        <f t="shared" si="210"/>
        <v>437221</v>
      </c>
      <c r="Z166" s="263">
        <f t="shared" si="172"/>
        <v>273474100</v>
      </c>
      <c r="AA166" s="263">
        <f t="shared" si="207"/>
        <v>242123200</v>
      </c>
      <c r="AB166" s="263">
        <f t="shared" si="207"/>
        <v>5299783</v>
      </c>
      <c r="AC166" s="263">
        <f t="shared" si="207"/>
        <v>69900550</v>
      </c>
      <c r="AD166" s="263">
        <f t="shared" si="207"/>
        <v>32656540</v>
      </c>
      <c r="AE166" s="263">
        <f t="shared" si="207"/>
        <v>1098066</v>
      </c>
      <c r="AF166" s="263">
        <f t="shared" si="207"/>
        <v>19399080</v>
      </c>
      <c r="AG166" s="263">
        <f t="shared" si="207"/>
        <v>10415100</v>
      </c>
      <c r="AH166" s="263">
        <f t="shared" si="207"/>
        <v>25472240</v>
      </c>
      <c r="AI166" s="263">
        <f t="shared" si="207"/>
        <v>8387553</v>
      </c>
      <c r="AJ166" s="263">
        <f t="shared" si="207"/>
        <v>56265340</v>
      </c>
      <c r="AK166" s="263">
        <f t="shared" si="207"/>
        <v>11988060</v>
      </c>
      <c r="AL166" s="263">
        <f t="shared" si="207"/>
        <v>1190885</v>
      </c>
      <c r="AM166" s="263">
        <f t="shared" si="207"/>
        <v>31188100</v>
      </c>
      <c r="AN166" s="263">
        <f t="shared" si="207"/>
        <v>199547</v>
      </c>
      <c r="AO166" s="263">
        <f t="shared" si="207"/>
        <v>8598262</v>
      </c>
      <c r="AP166" s="263">
        <f t="shared" si="207"/>
        <v>9888841</v>
      </c>
      <c r="AQ166" s="263">
        <f t="shared" si="207"/>
        <v>62106</v>
      </c>
      <c r="AR166" s="263">
        <f t="shared" si="207"/>
        <v>4744825</v>
      </c>
      <c r="AS166" s="263">
        <f t="shared" si="207"/>
        <v>660020</v>
      </c>
      <c r="AT166" s="263">
        <f t="shared" si="207"/>
        <v>885481</v>
      </c>
      <c r="AU166" s="263">
        <f t="shared" si="207"/>
        <v>517283</v>
      </c>
      <c r="AV166" s="263">
        <f t="shared" si="207"/>
        <v>4832770</v>
      </c>
      <c r="AW166" s="263">
        <f t="shared" si="207"/>
        <v>756261</v>
      </c>
      <c r="AX166" s="263">
        <f t="shared" si="207"/>
        <v>42701</v>
      </c>
      <c r="AY166" s="263">
        <f t="shared" si="207"/>
        <v>53721960</v>
      </c>
      <c r="AZ166" s="263">
        <f t="shared" si="207"/>
        <v>10780830</v>
      </c>
      <c r="BA166" s="263">
        <f t="shared" si="207"/>
        <v>1740850</v>
      </c>
      <c r="BB166" s="263">
        <f t="shared" si="207"/>
        <v>133219</v>
      </c>
      <c r="BC166" s="263">
        <f t="shared" si="207"/>
        <v>8852807</v>
      </c>
      <c r="BD166" s="263">
        <f t="shared" si="207"/>
        <v>53955</v>
      </c>
      <c r="BE166" s="263">
        <f t="shared" si="207"/>
        <v>0</v>
      </c>
      <c r="BF166" s="263">
        <f t="shared" si="207"/>
        <v>0</v>
      </c>
      <c r="BG166" s="263">
        <f t="shared" ref="BG166:BM166" si="212">+BG78</f>
        <v>2709332</v>
      </c>
      <c r="BH166" s="263">
        <f t="shared" si="212"/>
        <v>1218934</v>
      </c>
      <c r="BI166" s="263">
        <f t="shared" si="212"/>
        <v>50185</v>
      </c>
      <c r="BJ166" s="263">
        <f t="shared" si="212"/>
        <v>1440214</v>
      </c>
      <c r="BK166" s="263">
        <f t="shared" si="212"/>
        <v>0</v>
      </c>
      <c r="BL166" s="263">
        <f t="shared" si="212"/>
        <v>0</v>
      </c>
      <c r="BM166" s="263">
        <f t="shared" si="212"/>
        <v>0</v>
      </c>
      <c r="BN166" s="263">
        <f t="shared" si="207"/>
        <v>13683670</v>
      </c>
      <c r="BO166" s="263">
        <f t="shared" si="207"/>
        <v>126130</v>
      </c>
      <c r="BP166" s="263">
        <f t="shared" si="207"/>
        <v>210218</v>
      </c>
      <c r="BQ166" s="263">
        <f t="shared" si="207"/>
        <v>13279070</v>
      </c>
      <c r="BR166" s="263">
        <f t="shared" si="207"/>
        <v>68248</v>
      </c>
      <c r="BS166" s="263">
        <f t="shared" si="207"/>
        <v>0</v>
      </c>
      <c r="BT166" s="263">
        <f t="shared" si="207"/>
        <v>0</v>
      </c>
      <c r="BU166" s="263">
        <f t="shared" si="207"/>
        <v>11650880</v>
      </c>
      <c r="BV166" s="263">
        <f t="shared" si="207"/>
        <v>186163</v>
      </c>
      <c r="BW166" s="263">
        <f t="shared" si="207"/>
        <v>244563</v>
      </c>
      <c r="BX166" s="263">
        <f t="shared" si="207"/>
        <v>11147200</v>
      </c>
      <c r="BY166" s="263">
        <f t="shared" si="207"/>
        <v>72960</v>
      </c>
      <c r="BZ166" s="263">
        <f t="shared" si="207"/>
        <v>0</v>
      </c>
      <c r="CA166" s="263">
        <f t="shared" si="207"/>
        <v>0</v>
      </c>
      <c r="CB166" s="263">
        <f t="shared" si="207"/>
        <v>1321110</v>
      </c>
      <c r="CC166" s="263">
        <f t="shared" si="207"/>
        <v>673862</v>
      </c>
      <c r="CD166" s="263">
        <f t="shared" si="207"/>
        <v>62886</v>
      </c>
      <c r="CE166" s="263">
        <f t="shared" si="207"/>
        <v>584362</v>
      </c>
      <c r="CF166" s="263">
        <f t="shared" si="207"/>
        <v>0</v>
      </c>
      <c r="CG166" s="263">
        <f t="shared" si="207"/>
        <v>0</v>
      </c>
      <c r="CH166" s="263">
        <f t="shared" si="207"/>
        <v>0</v>
      </c>
      <c r="CI166" s="263">
        <f t="shared" si="207"/>
        <v>13576140</v>
      </c>
      <c r="CJ166" s="263">
        <f t="shared" si="207"/>
        <v>3190934</v>
      </c>
      <c r="CK166" s="263">
        <f t="shared" si="207"/>
        <v>184647</v>
      </c>
      <c r="CL166" s="263">
        <f t="shared" si="207"/>
        <v>9202543</v>
      </c>
      <c r="CM166" s="263">
        <f t="shared" si="207"/>
        <v>44766</v>
      </c>
      <c r="CN166" s="263">
        <f t="shared" si="207"/>
        <v>0</v>
      </c>
      <c r="CO166" s="263">
        <f t="shared" si="207"/>
        <v>953250</v>
      </c>
      <c r="CP166" s="263">
        <f t="shared" si="173"/>
        <v>9537934</v>
      </c>
      <c r="CQ166" s="263">
        <f t="shared" si="173"/>
        <v>682582</v>
      </c>
      <c r="CR166" s="263">
        <f t="shared" si="173"/>
        <v>3747395</v>
      </c>
      <c r="CS166" s="263">
        <f t="shared" si="173"/>
        <v>776308</v>
      </c>
      <c r="CT166" s="263">
        <f t="shared" si="173"/>
        <v>2601567</v>
      </c>
      <c r="CU166" s="263">
        <f t="shared" si="173"/>
        <v>658258</v>
      </c>
      <c r="CV166" s="263">
        <f t="shared" si="173"/>
        <v>1071824</v>
      </c>
      <c r="CW166" s="263">
        <f t="shared" si="173"/>
        <v>2105544</v>
      </c>
      <c r="CX166" s="263">
        <f t="shared" si="173"/>
        <v>0</v>
      </c>
      <c r="CY166" s="263">
        <f t="shared" si="173"/>
        <v>0</v>
      </c>
      <c r="CZ166" s="263">
        <f t="shared" si="173"/>
        <v>0</v>
      </c>
      <c r="DA166" s="263">
        <f t="shared" si="173"/>
        <v>600628</v>
      </c>
      <c r="DB166" s="263">
        <f t="shared" si="173"/>
        <v>1321537</v>
      </c>
      <c r="DC166" s="263">
        <f t="shared" si="173"/>
        <v>20754</v>
      </c>
      <c r="DD166" s="263">
        <f t="shared" si="174"/>
        <v>68604200</v>
      </c>
      <c r="DE166" s="263">
        <f t="shared" ref="DE166:FP167" si="213">+DE78</f>
        <v>11150040</v>
      </c>
      <c r="DF166" s="263">
        <f t="shared" si="213"/>
        <v>22790130</v>
      </c>
      <c r="DG166" s="263">
        <f t="shared" si="213"/>
        <v>33362960</v>
      </c>
      <c r="DH166" s="263">
        <f t="shared" si="213"/>
        <v>1031616</v>
      </c>
      <c r="DI166" s="263">
        <f t="shared" si="213"/>
        <v>254715</v>
      </c>
      <c r="DJ166" s="263">
        <f t="shared" si="213"/>
        <v>14736</v>
      </c>
      <c r="DK166" s="263">
        <f t="shared" si="213"/>
        <v>97897070</v>
      </c>
      <c r="DL166" s="263">
        <f t="shared" si="213"/>
        <v>53443700</v>
      </c>
      <c r="DM166" s="263">
        <f t="shared" si="213"/>
        <v>33225960</v>
      </c>
      <c r="DN166" s="263">
        <f t="shared" si="213"/>
        <v>6558593</v>
      </c>
      <c r="DO166" s="263">
        <f t="shared" si="213"/>
        <v>2498915</v>
      </c>
      <c r="DP166" s="263">
        <f t="shared" si="213"/>
        <v>1838253</v>
      </c>
      <c r="DQ166" s="263">
        <f t="shared" si="213"/>
        <v>19373350</v>
      </c>
      <c r="DR166" s="263">
        <f t="shared" si="213"/>
        <v>0</v>
      </c>
      <c r="DS166" s="263">
        <f t="shared" si="213"/>
        <v>403019</v>
      </c>
      <c r="DT166" s="263">
        <f t="shared" si="213"/>
        <v>1809255</v>
      </c>
      <c r="DU166" s="263">
        <f t="shared" si="213"/>
        <v>744574</v>
      </c>
      <c r="DV166" s="263">
        <f t="shared" si="213"/>
        <v>20066880</v>
      </c>
      <c r="DW166" s="263">
        <f t="shared" si="213"/>
        <v>3379215</v>
      </c>
      <c r="DX166" s="263">
        <f t="shared" si="213"/>
        <v>2373828</v>
      </c>
      <c r="DY166" s="263">
        <f t="shared" si="213"/>
        <v>1439188</v>
      </c>
      <c r="DZ166" s="263">
        <f t="shared" si="213"/>
        <v>10289190</v>
      </c>
      <c r="EA166" s="263">
        <f t="shared" si="213"/>
        <v>0</v>
      </c>
      <c r="EB166" s="263">
        <f t="shared" si="213"/>
        <v>207067</v>
      </c>
      <c r="EC166" s="263">
        <f t="shared" si="213"/>
        <v>1669709</v>
      </c>
      <c r="ED166" s="263">
        <f t="shared" si="213"/>
        <v>708692</v>
      </c>
      <c r="EE166" s="263">
        <f t="shared" si="213"/>
        <v>50019760</v>
      </c>
      <c r="EF166" s="263">
        <f t="shared" si="213"/>
        <v>9412042</v>
      </c>
      <c r="EG166" s="263">
        <f t="shared" si="213"/>
        <v>4582910</v>
      </c>
      <c r="EH166" s="263">
        <f t="shared" si="213"/>
        <v>2827242</v>
      </c>
      <c r="EI166" s="263">
        <f t="shared" si="213"/>
        <v>27990160</v>
      </c>
      <c r="EJ166" s="263">
        <f t="shared" si="213"/>
        <v>0</v>
      </c>
      <c r="EK166" s="263">
        <f t="shared" si="213"/>
        <v>530729</v>
      </c>
      <c r="EL166" s="263">
        <f t="shared" si="213"/>
        <v>3368097</v>
      </c>
      <c r="EM166" s="263">
        <f t="shared" si="213"/>
        <v>1308587</v>
      </c>
      <c r="EN166" s="263">
        <f t="shared" si="213"/>
        <v>3078389</v>
      </c>
      <c r="EO166" s="263">
        <f t="shared" si="213"/>
        <v>488069</v>
      </c>
      <c r="EP166" s="263">
        <f t="shared" si="213"/>
        <v>267557</v>
      </c>
      <c r="EQ166" s="263">
        <f t="shared" si="213"/>
        <v>442203</v>
      </c>
      <c r="ER166" s="263">
        <f t="shared" si="213"/>
        <v>1604889</v>
      </c>
      <c r="ES166" s="263">
        <f t="shared" si="213"/>
        <v>0</v>
      </c>
      <c r="ET166" s="263">
        <f t="shared" si="213"/>
        <v>65534</v>
      </c>
      <c r="EU166" s="263">
        <f t="shared" si="213"/>
        <v>96874</v>
      </c>
      <c r="EV166" s="263">
        <f t="shared" si="213"/>
        <v>113264</v>
      </c>
      <c r="EW166" s="263">
        <f t="shared" si="213"/>
        <v>15311640</v>
      </c>
      <c r="EX166" s="263">
        <f t="shared" si="213"/>
        <v>3298339</v>
      </c>
      <c r="EY166" s="263">
        <f t="shared" si="213"/>
        <v>1122922</v>
      </c>
      <c r="EZ166" s="263">
        <f t="shared" si="213"/>
        <v>1083887</v>
      </c>
      <c r="FA166" s="263">
        <f t="shared" si="213"/>
        <v>8790243</v>
      </c>
      <c r="FB166" s="263">
        <f t="shared" si="213"/>
        <v>12737</v>
      </c>
      <c r="FC166" s="263">
        <f t="shared" si="213"/>
        <v>110441</v>
      </c>
      <c r="FD166" s="263">
        <f t="shared" si="213"/>
        <v>640190</v>
      </c>
      <c r="FE166" s="263">
        <f t="shared" si="213"/>
        <v>252882</v>
      </c>
      <c r="FF166" s="263">
        <f t="shared" si="213"/>
        <v>5271449</v>
      </c>
      <c r="FG166" s="263">
        <f t="shared" si="213"/>
        <v>1024330</v>
      </c>
      <c r="FH166" s="263">
        <f t="shared" si="213"/>
        <v>182474</v>
      </c>
      <c r="FI166" s="263">
        <f t="shared" si="213"/>
        <v>189393</v>
      </c>
      <c r="FJ166" s="263">
        <f t="shared" si="213"/>
        <v>1478283</v>
      </c>
      <c r="FK166" s="263">
        <f t="shared" si="213"/>
        <v>8111</v>
      </c>
      <c r="FL166" s="263">
        <f t="shared" si="213"/>
        <v>77983</v>
      </c>
      <c r="FM166" s="263">
        <f t="shared" si="213"/>
        <v>74322</v>
      </c>
      <c r="FN166" s="263">
        <f t="shared" si="213"/>
        <v>81925</v>
      </c>
      <c r="FO166" s="263">
        <f t="shared" si="213"/>
        <v>3296429</v>
      </c>
      <c r="FP166" s="263">
        <f t="shared" si="213"/>
        <v>2425596</v>
      </c>
      <c r="FQ166" s="263">
        <f t="shared" si="209"/>
        <v>4750</v>
      </c>
      <c r="FR166" s="263">
        <f t="shared" si="209"/>
        <v>4795</v>
      </c>
      <c r="FS166" s="263">
        <f t="shared" si="209"/>
        <v>858169</v>
      </c>
      <c r="FT166" s="263">
        <f t="shared" si="209"/>
        <v>0</v>
      </c>
      <c r="FU166" s="263">
        <f t="shared" si="209"/>
        <v>0</v>
      </c>
      <c r="FV166" s="263">
        <f t="shared" si="209"/>
        <v>0</v>
      </c>
      <c r="FW166" s="263">
        <f t="shared" si="209"/>
        <v>3119</v>
      </c>
      <c r="FX166" s="263">
        <f t="shared" si="209"/>
        <v>11160940</v>
      </c>
      <c r="FY166" s="263">
        <f t="shared" si="209"/>
        <v>1204905</v>
      </c>
      <c r="FZ166" s="263">
        <f t="shared" si="209"/>
        <v>1785519</v>
      </c>
      <c r="GA166" s="263">
        <f t="shared" si="209"/>
        <v>1334076</v>
      </c>
      <c r="GB166" s="263">
        <f t="shared" si="209"/>
        <v>6534365</v>
      </c>
      <c r="GC166" s="263">
        <f t="shared" si="209"/>
        <v>0</v>
      </c>
      <c r="GD166" s="263">
        <f t="shared" si="209"/>
        <v>29701</v>
      </c>
      <c r="GE166" s="263">
        <f t="shared" si="209"/>
        <v>222492</v>
      </c>
      <c r="GF166" s="263">
        <f t="shared" si="209"/>
        <v>49881</v>
      </c>
      <c r="GG166" s="263">
        <f t="shared" si="209"/>
        <v>4097161</v>
      </c>
      <c r="GH166" s="263">
        <f t="shared" si="209"/>
        <v>34261</v>
      </c>
      <c r="GI166" s="263">
        <f t="shared" si="209"/>
        <v>30889</v>
      </c>
      <c r="GJ166" s="263">
        <f t="shared" si="209"/>
        <v>27696</v>
      </c>
      <c r="GK166" s="263">
        <f t="shared" si="209"/>
        <v>1840086</v>
      </c>
      <c r="GL166" s="263">
        <f t="shared" si="209"/>
        <v>2164228</v>
      </c>
      <c r="GM166" s="263">
        <f t="shared" si="209"/>
        <v>0</v>
      </c>
      <c r="GN166" s="263">
        <f t="shared" si="209"/>
        <v>0</v>
      </c>
      <c r="GO166" s="263">
        <f t="shared" si="209"/>
        <v>0</v>
      </c>
      <c r="GP166" s="263">
        <f t="shared" si="209"/>
        <v>1221036</v>
      </c>
      <c r="GQ166" s="263">
        <f t="shared" si="209"/>
        <v>24149</v>
      </c>
      <c r="GR166" s="263">
        <f t="shared" si="209"/>
        <v>805754</v>
      </c>
      <c r="GS166" s="263">
        <f t="shared" si="209"/>
        <v>377341</v>
      </c>
      <c r="GT166" s="263">
        <f t="shared" si="209"/>
        <v>0</v>
      </c>
      <c r="GU166" s="263">
        <f t="shared" si="209"/>
        <v>0</v>
      </c>
      <c r="GV166" s="263">
        <f t="shared" si="209"/>
        <v>0</v>
      </c>
      <c r="GW166" s="263">
        <f t="shared" si="209"/>
        <v>13791</v>
      </c>
      <c r="GX166" s="263">
        <f t="shared" si="209"/>
        <v>0</v>
      </c>
      <c r="GY166" s="263">
        <f t="shared" si="209"/>
        <v>4094721</v>
      </c>
      <c r="GZ166" s="263">
        <f t="shared" si="209"/>
        <v>1283180</v>
      </c>
      <c r="HA166" s="263">
        <f t="shared" si="209"/>
        <v>338600</v>
      </c>
      <c r="HB166" s="263">
        <f t="shared" si="209"/>
        <v>58051</v>
      </c>
      <c r="HC166" s="263">
        <f t="shared" si="209"/>
        <v>1925276</v>
      </c>
      <c r="HD166" s="263">
        <f t="shared" si="209"/>
        <v>73503</v>
      </c>
      <c r="HE166" s="263">
        <f t="shared" si="209"/>
        <v>6226</v>
      </c>
      <c r="HF166" s="263">
        <f t="shared" si="209"/>
        <v>162521</v>
      </c>
      <c r="HG166" s="263">
        <f t="shared" si="209"/>
        <v>231428</v>
      </c>
      <c r="HH166" s="263">
        <f t="shared" si="209"/>
        <v>42262210</v>
      </c>
    </row>
    <row r="167" spans="1:216" x14ac:dyDescent="0.2">
      <c r="A167" s="263" t="s">
        <v>245</v>
      </c>
      <c r="B167" s="263">
        <f t="shared" si="175"/>
        <v>394144775</v>
      </c>
      <c r="C167" s="263">
        <f t="shared" ref="C167:Y167" si="214">+C100</f>
        <v>42101170</v>
      </c>
      <c r="D167" s="263">
        <f t="shared" si="214"/>
        <v>27039640</v>
      </c>
      <c r="E167" s="263">
        <f t="shared" si="214"/>
        <v>15400640</v>
      </c>
      <c r="F167" s="263">
        <f t="shared" si="214"/>
        <v>7293799</v>
      </c>
      <c r="G167" s="263">
        <f t="shared" si="214"/>
        <v>8103268</v>
      </c>
      <c r="H167" s="263">
        <f t="shared" si="214"/>
        <v>9384441</v>
      </c>
      <c r="I167" s="263">
        <f t="shared" si="214"/>
        <v>3754899</v>
      </c>
      <c r="J167" s="263">
        <f t="shared" si="214"/>
        <v>5509372</v>
      </c>
      <c r="K167" s="263">
        <f t="shared" si="214"/>
        <v>1896334</v>
      </c>
      <c r="L167" s="263">
        <f t="shared" si="214"/>
        <v>747242</v>
      </c>
      <c r="M167" s="263">
        <f t="shared" si="214"/>
        <v>1149092</v>
      </c>
      <c r="N167" s="263">
        <f t="shared" ref="N167:P167" si="215">+N100</f>
        <v>358229</v>
      </c>
      <c r="O167" s="263">
        <f t="shared" si="215"/>
        <v>119495</v>
      </c>
      <c r="P167" s="263">
        <f t="shared" si="215"/>
        <v>238734</v>
      </c>
      <c r="Q167" s="263">
        <f t="shared" si="214"/>
        <v>3737024</v>
      </c>
      <c r="R167" s="263">
        <f t="shared" si="214"/>
        <v>846926</v>
      </c>
      <c r="S167" s="263">
        <f t="shared" si="214"/>
        <v>2326659</v>
      </c>
      <c r="T167" s="263">
        <f t="shared" si="214"/>
        <v>8002109</v>
      </c>
      <c r="U167" s="263">
        <f t="shared" si="214"/>
        <v>4999158</v>
      </c>
      <c r="V167" s="263">
        <f t="shared" si="214"/>
        <v>2948212</v>
      </c>
      <c r="W167" s="263">
        <f t="shared" si="214"/>
        <v>2701095</v>
      </c>
      <c r="X167" s="263">
        <f t="shared" si="214"/>
        <v>2301141</v>
      </c>
      <c r="Y167" s="263">
        <f t="shared" si="214"/>
        <v>399954</v>
      </c>
      <c r="Z167" s="263">
        <f t="shared" si="172"/>
        <v>143050100</v>
      </c>
      <c r="AA167" s="263">
        <f t="shared" si="207"/>
        <v>119757400</v>
      </c>
      <c r="AB167" s="263">
        <f t="shared" si="207"/>
        <v>2590936</v>
      </c>
      <c r="AC167" s="263">
        <f t="shared" si="207"/>
        <v>25977000</v>
      </c>
      <c r="AD167" s="263">
        <f t="shared" si="207"/>
        <v>17295880</v>
      </c>
      <c r="AE167" s="263">
        <f t="shared" si="207"/>
        <v>493177</v>
      </c>
      <c r="AF167" s="263">
        <f t="shared" si="207"/>
        <v>13128150</v>
      </c>
      <c r="AG167" s="263">
        <f t="shared" si="207"/>
        <v>4452340</v>
      </c>
      <c r="AH167" s="263">
        <f t="shared" si="207"/>
        <v>12265720</v>
      </c>
      <c r="AI167" s="263">
        <f t="shared" si="207"/>
        <v>7206109</v>
      </c>
      <c r="AJ167" s="263">
        <f t="shared" si="207"/>
        <v>31288820</v>
      </c>
      <c r="AK167" s="263">
        <f t="shared" si="207"/>
        <v>4403089</v>
      </c>
      <c r="AL167" s="263">
        <f t="shared" si="207"/>
        <v>656159</v>
      </c>
      <c r="AM167" s="263">
        <f t="shared" si="207"/>
        <v>23226930</v>
      </c>
      <c r="AN167" s="263">
        <f t="shared" si="207"/>
        <v>91913</v>
      </c>
      <c r="AO167" s="263">
        <f t="shared" si="207"/>
        <v>4842623</v>
      </c>
      <c r="AP167" s="263">
        <f t="shared" si="207"/>
        <v>7361771</v>
      </c>
      <c r="AQ167" s="263">
        <f t="shared" si="207"/>
        <v>0</v>
      </c>
      <c r="AR167" s="263">
        <f t="shared" si="207"/>
        <v>2825927</v>
      </c>
      <c r="AS167" s="263">
        <f t="shared" si="207"/>
        <v>460874</v>
      </c>
      <c r="AT167" s="263">
        <f t="shared" si="207"/>
        <v>1952297</v>
      </c>
      <c r="AU167" s="263">
        <f t="shared" si="207"/>
        <v>441447</v>
      </c>
      <c r="AV167" s="263">
        <f t="shared" si="207"/>
        <v>2968575</v>
      </c>
      <c r="AW167" s="263">
        <f t="shared" si="207"/>
        <v>2051308</v>
      </c>
      <c r="AX167" s="263">
        <f t="shared" si="207"/>
        <v>230195</v>
      </c>
      <c r="AY167" s="263">
        <f t="shared" si="207"/>
        <v>28161600</v>
      </c>
      <c r="AZ167" s="263">
        <f t="shared" si="207"/>
        <v>3534566</v>
      </c>
      <c r="BA167" s="263">
        <f t="shared" si="207"/>
        <v>80107</v>
      </c>
      <c r="BB167" s="263">
        <f t="shared" si="207"/>
        <v>92791</v>
      </c>
      <c r="BC167" s="263">
        <f t="shared" si="207"/>
        <v>3258472</v>
      </c>
      <c r="BD167" s="263">
        <f t="shared" si="207"/>
        <v>103197</v>
      </c>
      <c r="BE167" s="263">
        <f t="shared" si="207"/>
        <v>0</v>
      </c>
      <c r="BF167" s="263">
        <f t="shared" si="207"/>
        <v>0</v>
      </c>
      <c r="BG167" s="263">
        <f t="shared" ref="BG167:BM167" si="216">+BG79</f>
        <v>283630</v>
      </c>
      <c r="BH167" s="263">
        <f t="shared" si="216"/>
        <v>0</v>
      </c>
      <c r="BI167" s="263">
        <f t="shared" si="216"/>
        <v>0</v>
      </c>
      <c r="BJ167" s="263">
        <f t="shared" si="216"/>
        <v>276955</v>
      </c>
      <c r="BK167" s="263">
        <f t="shared" si="216"/>
        <v>6676</v>
      </c>
      <c r="BL167" s="263">
        <f t="shared" si="216"/>
        <v>0</v>
      </c>
      <c r="BM167" s="263">
        <f t="shared" si="216"/>
        <v>0</v>
      </c>
      <c r="BN167" s="263">
        <f t="shared" si="207"/>
        <v>6860529</v>
      </c>
      <c r="BO167" s="263">
        <f t="shared" si="207"/>
        <v>0</v>
      </c>
      <c r="BP167" s="263">
        <f t="shared" si="207"/>
        <v>222675</v>
      </c>
      <c r="BQ167" s="263">
        <f t="shared" si="207"/>
        <v>6556883</v>
      </c>
      <c r="BR167" s="263">
        <f t="shared" si="207"/>
        <v>80971</v>
      </c>
      <c r="BS167" s="263">
        <f t="shared" si="207"/>
        <v>0</v>
      </c>
      <c r="BT167" s="263">
        <f t="shared" si="207"/>
        <v>0</v>
      </c>
      <c r="BU167" s="263">
        <f t="shared" si="207"/>
        <v>4203218</v>
      </c>
      <c r="BV167" s="263">
        <f t="shared" si="207"/>
        <v>212597</v>
      </c>
      <c r="BW167" s="263">
        <f t="shared" si="207"/>
        <v>101148</v>
      </c>
      <c r="BX167" s="263">
        <f t="shared" si="207"/>
        <v>3859315</v>
      </c>
      <c r="BY167" s="263">
        <f t="shared" si="207"/>
        <v>30158</v>
      </c>
      <c r="BZ167" s="263">
        <f t="shared" si="207"/>
        <v>0</v>
      </c>
      <c r="CA167" s="263">
        <f t="shared" si="207"/>
        <v>0</v>
      </c>
      <c r="CB167" s="263">
        <f t="shared" si="207"/>
        <v>338530</v>
      </c>
      <c r="CC167" s="263">
        <f t="shared" si="207"/>
        <v>126057</v>
      </c>
      <c r="CD167" s="263">
        <f t="shared" si="207"/>
        <v>79715</v>
      </c>
      <c r="CE167" s="263">
        <f t="shared" si="207"/>
        <v>132759</v>
      </c>
      <c r="CF167" s="263">
        <f t="shared" si="207"/>
        <v>0</v>
      </c>
      <c r="CG167" s="263">
        <f t="shared" si="207"/>
        <v>0</v>
      </c>
      <c r="CH167" s="263">
        <f t="shared" si="207"/>
        <v>0</v>
      </c>
      <c r="CI167" s="263">
        <f t="shared" si="207"/>
        <v>12941130</v>
      </c>
      <c r="CJ167" s="263">
        <f t="shared" si="207"/>
        <v>2127824</v>
      </c>
      <c r="CK167" s="263">
        <f t="shared" si="207"/>
        <v>301596</v>
      </c>
      <c r="CL167" s="263">
        <f t="shared" si="207"/>
        <v>8717509</v>
      </c>
      <c r="CM167" s="263">
        <f t="shared" si="207"/>
        <v>67642</v>
      </c>
      <c r="CN167" s="263">
        <f t="shared" si="207"/>
        <v>0</v>
      </c>
      <c r="CO167" s="263">
        <f t="shared" si="207"/>
        <v>1726558</v>
      </c>
      <c r="CP167" s="263">
        <f t="shared" si="173"/>
        <v>12823530</v>
      </c>
      <c r="CQ167" s="263">
        <f t="shared" si="173"/>
        <v>959883</v>
      </c>
      <c r="CR167" s="263">
        <f t="shared" si="173"/>
        <v>2967517</v>
      </c>
      <c r="CS167" s="263">
        <f t="shared" si="173"/>
        <v>847384</v>
      </c>
      <c r="CT167" s="263">
        <f t="shared" si="173"/>
        <v>4046008</v>
      </c>
      <c r="CU167" s="263">
        <f t="shared" si="173"/>
        <v>2175113</v>
      </c>
      <c r="CV167" s="263">
        <f t="shared" si="173"/>
        <v>1827630</v>
      </c>
      <c r="CW167" s="263">
        <f t="shared" si="173"/>
        <v>2067775</v>
      </c>
      <c r="CX167" s="263">
        <f t="shared" si="173"/>
        <v>0</v>
      </c>
      <c r="CY167" s="263">
        <f t="shared" si="173"/>
        <v>0</v>
      </c>
      <c r="CZ167" s="263">
        <f t="shared" si="173"/>
        <v>0</v>
      </c>
      <c r="DA167" s="263">
        <f t="shared" si="173"/>
        <v>593766</v>
      </c>
      <c r="DB167" s="263">
        <f t="shared" si="173"/>
        <v>831093</v>
      </c>
      <c r="DC167" s="263">
        <f t="shared" si="173"/>
        <v>595774</v>
      </c>
      <c r="DD167" s="263">
        <f t="shared" si="174"/>
        <v>66897440</v>
      </c>
      <c r="DE167" s="263">
        <f t="shared" si="213"/>
        <v>15800380</v>
      </c>
      <c r="DF167" s="263">
        <f t="shared" si="213"/>
        <v>20172650</v>
      </c>
      <c r="DG167" s="263">
        <f t="shared" si="213"/>
        <v>28341380</v>
      </c>
      <c r="DH167" s="263">
        <f t="shared" si="213"/>
        <v>1457085</v>
      </c>
      <c r="DI167" s="263">
        <f t="shared" si="213"/>
        <v>450787</v>
      </c>
      <c r="DJ167" s="263">
        <f t="shared" si="213"/>
        <v>675148</v>
      </c>
      <c r="DK167" s="263">
        <f t="shared" si="213"/>
        <v>99043160</v>
      </c>
      <c r="DL167" s="263">
        <f t="shared" si="213"/>
        <v>57848340</v>
      </c>
      <c r="DM167" s="263">
        <f t="shared" si="213"/>
        <v>29933100</v>
      </c>
      <c r="DN167" s="263">
        <f t="shared" si="213"/>
        <v>6451574</v>
      </c>
      <c r="DO167" s="263">
        <f t="shared" si="213"/>
        <v>2958716</v>
      </c>
      <c r="DP167" s="263">
        <f t="shared" si="213"/>
        <v>3283662</v>
      </c>
      <c r="DQ167" s="263">
        <f t="shared" si="213"/>
        <v>12841750</v>
      </c>
      <c r="DR167" s="263">
        <f t="shared" si="213"/>
        <v>6854</v>
      </c>
      <c r="DS167" s="263">
        <f t="shared" si="213"/>
        <v>599473</v>
      </c>
      <c r="DT167" s="263">
        <f t="shared" si="213"/>
        <v>2693059</v>
      </c>
      <c r="DU167" s="263">
        <f t="shared" si="213"/>
        <v>1098012</v>
      </c>
      <c r="DV167" s="263">
        <f t="shared" si="213"/>
        <v>27652880</v>
      </c>
      <c r="DW167" s="263">
        <f t="shared" si="213"/>
        <v>5919421</v>
      </c>
      <c r="DX167" s="263">
        <f t="shared" si="213"/>
        <v>2691285</v>
      </c>
      <c r="DY167" s="263">
        <f t="shared" si="213"/>
        <v>1893168</v>
      </c>
      <c r="DZ167" s="263">
        <f t="shared" si="213"/>
        <v>14024290</v>
      </c>
      <c r="EA167" s="263">
        <f t="shared" si="213"/>
        <v>0</v>
      </c>
      <c r="EB167" s="263">
        <f t="shared" si="213"/>
        <v>362856</v>
      </c>
      <c r="EC167" s="263">
        <f t="shared" si="213"/>
        <v>2165167</v>
      </c>
      <c r="ED167" s="263">
        <f t="shared" si="213"/>
        <v>596688</v>
      </c>
      <c r="EE167" s="263">
        <f t="shared" si="213"/>
        <v>51341010</v>
      </c>
      <c r="EF167" s="263">
        <f t="shared" si="213"/>
        <v>11621080</v>
      </c>
      <c r="EG167" s="263">
        <f t="shared" si="213"/>
        <v>5285133</v>
      </c>
      <c r="EH167" s="263">
        <f t="shared" si="213"/>
        <v>4600388</v>
      </c>
      <c r="EI167" s="263">
        <f t="shared" si="213"/>
        <v>22804690</v>
      </c>
      <c r="EJ167" s="263">
        <f t="shared" si="213"/>
        <v>6854</v>
      </c>
      <c r="EK167" s="263">
        <f t="shared" si="213"/>
        <v>923987</v>
      </c>
      <c r="EL167" s="263">
        <f t="shared" si="213"/>
        <v>4526419</v>
      </c>
      <c r="EM167" s="263">
        <f t="shared" si="213"/>
        <v>1572456</v>
      </c>
      <c r="EN167" s="263">
        <f t="shared" si="213"/>
        <v>5961554</v>
      </c>
      <c r="EO167" s="263">
        <f t="shared" si="213"/>
        <v>666693</v>
      </c>
      <c r="EP167" s="263">
        <f t="shared" si="213"/>
        <v>312205</v>
      </c>
      <c r="EQ167" s="263">
        <f t="shared" si="213"/>
        <v>570100</v>
      </c>
      <c r="ER167" s="263">
        <f t="shared" si="213"/>
        <v>3942609</v>
      </c>
      <c r="ES167" s="263">
        <f t="shared" si="213"/>
        <v>0</v>
      </c>
      <c r="ET167" s="263">
        <f t="shared" si="213"/>
        <v>38343</v>
      </c>
      <c r="EU167" s="263">
        <f t="shared" si="213"/>
        <v>309360</v>
      </c>
      <c r="EV167" s="263">
        <f t="shared" si="213"/>
        <v>122245</v>
      </c>
      <c r="EW167" s="263">
        <f t="shared" si="213"/>
        <v>11944730</v>
      </c>
      <c r="EX167" s="263">
        <f t="shared" si="213"/>
        <v>3514304</v>
      </c>
      <c r="EY167" s="263">
        <f t="shared" si="213"/>
        <v>806414</v>
      </c>
      <c r="EZ167" s="263">
        <f t="shared" si="213"/>
        <v>1423281</v>
      </c>
      <c r="FA167" s="263">
        <f t="shared" si="213"/>
        <v>4659292</v>
      </c>
      <c r="FB167" s="263">
        <f t="shared" si="213"/>
        <v>32614</v>
      </c>
      <c r="FC167" s="263">
        <f t="shared" si="213"/>
        <v>235312</v>
      </c>
      <c r="FD167" s="263">
        <f t="shared" si="213"/>
        <v>893491</v>
      </c>
      <c r="FE167" s="263">
        <f t="shared" si="213"/>
        <v>350627</v>
      </c>
      <c r="FF167" s="263">
        <f t="shared" si="213"/>
        <v>5637379</v>
      </c>
      <c r="FG167" s="263">
        <f t="shared" si="213"/>
        <v>1987528</v>
      </c>
      <c r="FH167" s="263">
        <f t="shared" si="213"/>
        <v>226143</v>
      </c>
      <c r="FI167" s="263">
        <f t="shared" si="213"/>
        <v>562511</v>
      </c>
      <c r="FJ167" s="263">
        <f t="shared" si="213"/>
        <v>1051152</v>
      </c>
      <c r="FK167" s="263">
        <f t="shared" si="213"/>
        <v>37640</v>
      </c>
      <c r="FL167" s="263">
        <f t="shared" si="213"/>
        <v>10909</v>
      </c>
      <c r="FM167" s="263">
        <f t="shared" si="213"/>
        <v>280202</v>
      </c>
      <c r="FN167" s="263">
        <f t="shared" si="213"/>
        <v>67636</v>
      </c>
      <c r="FO167" s="263">
        <f t="shared" si="213"/>
        <v>5693075</v>
      </c>
      <c r="FP167" s="263">
        <f t="shared" si="213"/>
        <v>4296783</v>
      </c>
      <c r="FQ167" s="263">
        <f t="shared" si="209"/>
        <v>95061</v>
      </c>
      <c r="FR167" s="263">
        <f t="shared" si="209"/>
        <v>22201</v>
      </c>
      <c r="FS167" s="263">
        <f t="shared" si="209"/>
        <v>1218304</v>
      </c>
      <c r="FT167" s="263">
        <f t="shared" si="209"/>
        <v>0</v>
      </c>
      <c r="FU167" s="263">
        <f t="shared" si="209"/>
        <v>28330</v>
      </c>
      <c r="FV167" s="263">
        <f t="shared" si="209"/>
        <v>32395</v>
      </c>
      <c r="FW167" s="263">
        <f t="shared" si="209"/>
        <v>0</v>
      </c>
      <c r="FX167" s="263">
        <f t="shared" si="209"/>
        <v>8618191</v>
      </c>
      <c r="FY167" s="263">
        <f t="shared" si="209"/>
        <v>2432293</v>
      </c>
      <c r="FZ167" s="263">
        <f t="shared" si="209"/>
        <v>988221</v>
      </c>
      <c r="GA167" s="263">
        <f t="shared" si="209"/>
        <v>571105</v>
      </c>
      <c r="GB167" s="263">
        <f t="shared" si="209"/>
        <v>4229355</v>
      </c>
      <c r="GC167" s="263">
        <f t="shared" si="209"/>
        <v>0</v>
      </c>
      <c r="GD167" s="263">
        <f t="shared" si="209"/>
        <v>57452</v>
      </c>
      <c r="GE167" s="263">
        <f t="shared" si="209"/>
        <v>284071</v>
      </c>
      <c r="GF167" s="263">
        <f t="shared" si="209"/>
        <v>55695</v>
      </c>
      <c r="GG167" s="263">
        <f t="shared" si="209"/>
        <v>1693731</v>
      </c>
      <c r="GH167" s="263">
        <f t="shared" si="209"/>
        <v>42320</v>
      </c>
      <c r="GI167" s="263">
        <f t="shared" si="209"/>
        <v>13811</v>
      </c>
      <c r="GJ167" s="263">
        <f t="shared" si="209"/>
        <v>42937</v>
      </c>
      <c r="GK167" s="263">
        <f t="shared" si="209"/>
        <v>840527</v>
      </c>
      <c r="GL167" s="263">
        <f t="shared" si="209"/>
        <v>754136</v>
      </c>
      <c r="GM167" s="263">
        <f t="shared" si="209"/>
        <v>0</v>
      </c>
      <c r="GN167" s="263">
        <f t="shared" si="209"/>
        <v>0</v>
      </c>
      <c r="GO167" s="263">
        <f t="shared" si="209"/>
        <v>0</v>
      </c>
      <c r="GP167" s="263">
        <f t="shared" si="209"/>
        <v>1333330</v>
      </c>
      <c r="GQ167" s="263">
        <f t="shared" si="209"/>
        <v>19134</v>
      </c>
      <c r="GR167" s="263">
        <f t="shared" si="209"/>
        <v>528187</v>
      </c>
      <c r="GS167" s="263">
        <f t="shared" si="209"/>
        <v>786008</v>
      </c>
      <c r="GT167" s="263">
        <f t="shared" si="209"/>
        <v>0</v>
      </c>
      <c r="GU167" s="263">
        <f t="shared" si="209"/>
        <v>0</v>
      </c>
      <c r="GV167" s="263">
        <f t="shared" si="209"/>
        <v>0</v>
      </c>
      <c r="GW167" s="263">
        <f t="shared" si="209"/>
        <v>0</v>
      </c>
      <c r="GX167" s="263">
        <f t="shared" si="209"/>
        <v>0</v>
      </c>
      <c r="GY167" s="263">
        <f t="shared" si="209"/>
        <v>6274390</v>
      </c>
      <c r="GZ167" s="263">
        <f t="shared" si="209"/>
        <v>1806675</v>
      </c>
      <c r="HA167" s="263">
        <f t="shared" si="209"/>
        <v>797320</v>
      </c>
      <c r="HB167" s="263">
        <f t="shared" si="209"/>
        <v>248002</v>
      </c>
      <c r="HC167" s="263">
        <f t="shared" si="209"/>
        <v>2442358</v>
      </c>
      <c r="HD167" s="263">
        <f t="shared" si="209"/>
        <v>67696</v>
      </c>
      <c r="HE167" s="263">
        <f t="shared" si="209"/>
        <v>136422</v>
      </c>
      <c r="HF167" s="263">
        <f t="shared" si="209"/>
        <v>607673</v>
      </c>
      <c r="HG167" s="263">
        <f t="shared" si="209"/>
        <v>133517</v>
      </c>
      <c r="HH167" s="263">
        <f t="shared" si="209"/>
        <v>27242720</v>
      </c>
    </row>
    <row r="170" spans="1:216" x14ac:dyDescent="0.2">
      <c r="A170" s="262" t="s">
        <v>247</v>
      </c>
    </row>
    <row r="171" spans="1:216" x14ac:dyDescent="0.2">
      <c r="A171" s="268" t="s">
        <v>258</v>
      </c>
    </row>
    <row r="172" spans="1:216" ht="36" x14ac:dyDescent="0.2">
      <c r="A172" s="263" t="s">
        <v>246</v>
      </c>
      <c r="B172" s="264" t="s">
        <v>23</v>
      </c>
      <c r="C172" s="265" t="s">
        <v>24</v>
      </c>
      <c r="D172" s="264" t="s">
        <v>25</v>
      </c>
      <c r="E172" s="264" t="s">
        <v>26</v>
      </c>
      <c r="F172" s="264" t="s">
        <v>27</v>
      </c>
      <c r="G172" s="264" t="s">
        <v>28</v>
      </c>
      <c r="H172" s="264" t="s">
        <v>29</v>
      </c>
      <c r="I172" s="264" t="s">
        <v>30</v>
      </c>
      <c r="J172" s="264" t="s">
        <v>31</v>
      </c>
      <c r="K172" s="264" t="s">
        <v>32</v>
      </c>
      <c r="L172" s="264" t="s">
        <v>33</v>
      </c>
      <c r="M172" s="264" t="s">
        <v>34</v>
      </c>
      <c r="N172" s="264" t="s">
        <v>386</v>
      </c>
      <c r="O172" s="264" t="s">
        <v>387</v>
      </c>
      <c r="P172" s="264" t="s">
        <v>388</v>
      </c>
      <c r="Q172" s="264" t="s">
        <v>35</v>
      </c>
      <c r="R172" s="264" t="s">
        <v>36</v>
      </c>
      <c r="S172" s="264" t="s">
        <v>37</v>
      </c>
      <c r="T172" s="264" t="s">
        <v>38</v>
      </c>
      <c r="U172" s="264" t="s">
        <v>39</v>
      </c>
      <c r="V172" s="264" t="s">
        <v>40</v>
      </c>
      <c r="W172" s="264" t="s">
        <v>41</v>
      </c>
      <c r="X172" s="264" t="s">
        <v>42</v>
      </c>
      <c r="Y172" s="264" t="s">
        <v>43</v>
      </c>
      <c r="Z172" s="265" t="s">
        <v>44</v>
      </c>
      <c r="AA172" s="264" t="s">
        <v>45</v>
      </c>
      <c r="AB172" s="264" t="s">
        <v>46</v>
      </c>
      <c r="AC172" s="264" t="s">
        <v>47</v>
      </c>
      <c r="AD172" s="264" t="s">
        <v>48</v>
      </c>
      <c r="AE172" s="264" t="s">
        <v>49</v>
      </c>
      <c r="AF172" s="264" t="s">
        <v>50</v>
      </c>
      <c r="AG172" s="264" t="s">
        <v>51</v>
      </c>
      <c r="AH172" s="264" t="s">
        <v>52</v>
      </c>
      <c r="AI172" s="264" t="s">
        <v>53</v>
      </c>
      <c r="AJ172" s="264" t="s">
        <v>54</v>
      </c>
      <c r="AK172" s="264" t="s">
        <v>55</v>
      </c>
      <c r="AL172" s="264" t="s">
        <v>56</v>
      </c>
      <c r="AM172" s="264" t="s">
        <v>57</v>
      </c>
      <c r="AN172" s="264" t="s">
        <v>58</v>
      </c>
      <c r="AO172" s="264" t="s">
        <v>59</v>
      </c>
      <c r="AP172" s="264" t="s">
        <v>60</v>
      </c>
      <c r="AQ172" s="264" t="s">
        <v>61</v>
      </c>
      <c r="AR172" s="264" t="s">
        <v>62</v>
      </c>
      <c r="AS172" s="264" t="s">
        <v>63</v>
      </c>
      <c r="AT172" s="264" t="s">
        <v>64</v>
      </c>
      <c r="AU172" s="264" t="s">
        <v>65</v>
      </c>
      <c r="AV172" s="264" t="s">
        <v>66</v>
      </c>
      <c r="AW172" s="264" t="s">
        <v>67</v>
      </c>
      <c r="AX172" s="264" t="s">
        <v>68</v>
      </c>
      <c r="AY172" s="265" t="s">
        <v>69</v>
      </c>
      <c r="AZ172" s="264" t="s">
        <v>389</v>
      </c>
      <c r="BA172" s="264" t="s">
        <v>390</v>
      </c>
      <c r="BB172" s="264" t="s">
        <v>391</v>
      </c>
      <c r="BC172" s="264" t="s">
        <v>392</v>
      </c>
      <c r="BD172" s="264" t="s">
        <v>393</v>
      </c>
      <c r="BE172" s="264" t="s">
        <v>394</v>
      </c>
      <c r="BF172" s="264" t="s">
        <v>395</v>
      </c>
      <c r="BG172" s="264" t="s">
        <v>396</v>
      </c>
      <c r="BH172" s="264" t="s">
        <v>397</v>
      </c>
      <c r="BI172" s="264" t="s">
        <v>398</v>
      </c>
      <c r="BJ172" s="264" t="s">
        <v>399</v>
      </c>
      <c r="BK172" s="264" t="s">
        <v>400</v>
      </c>
      <c r="BL172" s="264" t="s">
        <v>401</v>
      </c>
      <c r="BM172" s="264" t="s">
        <v>402</v>
      </c>
      <c r="BN172" s="264" t="s">
        <v>70</v>
      </c>
      <c r="BO172" s="264" t="s">
        <v>71</v>
      </c>
      <c r="BP172" s="264" t="s">
        <v>72</v>
      </c>
      <c r="BQ172" s="264" t="s">
        <v>73</v>
      </c>
      <c r="BR172" s="264" t="s">
        <v>74</v>
      </c>
      <c r="BS172" s="264" t="s">
        <v>75</v>
      </c>
      <c r="BT172" s="264" t="s">
        <v>76</v>
      </c>
      <c r="BU172" s="264" t="s">
        <v>77</v>
      </c>
      <c r="BV172" s="264" t="s">
        <v>78</v>
      </c>
      <c r="BW172" s="264" t="s">
        <v>79</v>
      </c>
      <c r="BX172" s="264" t="s">
        <v>80</v>
      </c>
      <c r="BY172" s="264" t="s">
        <v>81</v>
      </c>
      <c r="BZ172" s="264" t="s">
        <v>82</v>
      </c>
      <c r="CA172" s="264" t="s">
        <v>83</v>
      </c>
      <c r="CB172" s="264" t="s">
        <v>84</v>
      </c>
      <c r="CC172" s="264" t="s">
        <v>85</v>
      </c>
      <c r="CD172" s="264" t="s">
        <v>86</v>
      </c>
      <c r="CE172" s="264" t="s">
        <v>87</v>
      </c>
      <c r="CF172" s="264" t="s">
        <v>88</v>
      </c>
      <c r="CG172" s="264" t="s">
        <v>89</v>
      </c>
      <c r="CH172" s="264" t="s">
        <v>90</v>
      </c>
      <c r="CI172" s="264" t="s">
        <v>91</v>
      </c>
      <c r="CJ172" s="264" t="s">
        <v>92</v>
      </c>
      <c r="CK172" s="264" t="s">
        <v>93</v>
      </c>
      <c r="CL172" s="264" t="s">
        <v>94</v>
      </c>
      <c r="CM172" s="264" t="s">
        <v>95</v>
      </c>
      <c r="CN172" s="264" t="s">
        <v>96</v>
      </c>
      <c r="CO172" s="264" t="s">
        <v>97</v>
      </c>
      <c r="CP172" s="265" t="s">
        <v>98</v>
      </c>
      <c r="CQ172" s="264" t="s">
        <v>99</v>
      </c>
      <c r="CR172" s="264" t="s">
        <v>100</v>
      </c>
      <c r="CS172" s="264" t="s">
        <v>101</v>
      </c>
      <c r="CT172" s="264" t="s">
        <v>102</v>
      </c>
      <c r="CU172" s="264" t="s">
        <v>103</v>
      </c>
      <c r="CV172" s="264" t="s">
        <v>104</v>
      </c>
      <c r="CW172" s="265" t="s">
        <v>105</v>
      </c>
      <c r="CX172" s="264" t="s">
        <v>106</v>
      </c>
      <c r="CY172" s="264" t="s">
        <v>107</v>
      </c>
      <c r="CZ172" s="264" t="s">
        <v>108</v>
      </c>
      <c r="DA172" s="264" t="s">
        <v>109</v>
      </c>
      <c r="DB172" s="264" t="s">
        <v>110</v>
      </c>
      <c r="DC172" s="264" t="s">
        <v>111</v>
      </c>
      <c r="DD172" s="265" t="s">
        <v>112</v>
      </c>
      <c r="DE172" s="264" t="s">
        <v>113</v>
      </c>
      <c r="DF172" s="264" t="s">
        <v>114</v>
      </c>
      <c r="DG172" s="264" t="s">
        <v>115</v>
      </c>
      <c r="DH172" s="264" t="s">
        <v>116</v>
      </c>
      <c r="DI172" s="264" t="s">
        <v>117</v>
      </c>
      <c r="DJ172" s="264" t="s">
        <v>118</v>
      </c>
      <c r="DK172" s="265" t="s">
        <v>119</v>
      </c>
      <c r="DL172" s="264" t="s">
        <v>120</v>
      </c>
      <c r="DM172" s="264" t="s">
        <v>121</v>
      </c>
      <c r="DN172" s="264" t="s">
        <v>122</v>
      </c>
      <c r="DO172" s="264" t="s">
        <v>123</v>
      </c>
      <c r="DP172" s="264" t="s">
        <v>124</v>
      </c>
      <c r="DQ172" s="264" t="s">
        <v>125</v>
      </c>
      <c r="DR172" s="264" t="s">
        <v>126</v>
      </c>
      <c r="DS172" s="264" t="s">
        <v>127</v>
      </c>
      <c r="DT172" s="264" t="s">
        <v>128</v>
      </c>
      <c r="DU172" s="264" t="s">
        <v>129</v>
      </c>
      <c r="DV172" s="264" t="s">
        <v>130</v>
      </c>
      <c r="DW172" s="264" t="s">
        <v>131</v>
      </c>
      <c r="DX172" s="264" t="s">
        <v>132</v>
      </c>
      <c r="DY172" s="264" t="s">
        <v>133</v>
      </c>
      <c r="DZ172" s="264" t="s">
        <v>134</v>
      </c>
      <c r="EA172" s="264" t="s">
        <v>135</v>
      </c>
      <c r="EB172" s="264" t="s">
        <v>136</v>
      </c>
      <c r="EC172" s="264" t="s">
        <v>137</v>
      </c>
      <c r="ED172" s="264" t="s">
        <v>138</v>
      </c>
      <c r="EE172" s="264" t="s">
        <v>139</v>
      </c>
      <c r="EF172" s="264" t="s">
        <v>140</v>
      </c>
      <c r="EG172" s="264" t="s">
        <v>141</v>
      </c>
      <c r="EH172" s="264" t="s">
        <v>142</v>
      </c>
      <c r="EI172" s="264" t="s">
        <v>143</v>
      </c>
      <c r="EJ172" s="264" t="s">
        <v>144</v>
      </c>
      <c r="EK172" s="264" t="s">
        <v>145</v>
      </c>
      <c r="EL172" s="264" t="s">
        <v>146</v>
      </c>
      <c r="EM172" s="264" t="s">
        <v>147</v>
      </c>
      <c r="EN172" s="264" t="s">
        <v>148</v>
      </c>
      <c r="EO172" s="264" t="s">
        <v>149</v>
      </c>
      <c r="EP172" s="264" t="s">
        <v>150</v>
      </c>
      <c r="EQ172" s="264" t="s">
        <v>151</v>
      </c>
      <c r="ER172" s="264" t="s">
        <v>152</v>
      </c>
      <c r="ES172" s="264" t="s">
        <v>153</v>
      </c>
      <c r="ET172" s="264" t="s">
        <v>154</v>
      </c>
      <c r="EU172" s="264" t="s">
        <v>155</v>
      </c>
      <c r="EV172" s="264" t="s">
        <v>156</v>
      </c>
      <c r="EW172" s="264" t="s">
        <v>157</v>
      </c>
      <c r="EX172" s="264" t="s">
        <v>158</v>
      </c>
      <c r="EY172" s="264" t="s">
        <v>159</v>
      </c>
      <c r="EZ172" s="264" t="s">
        <v>160</v>
      </c>
      <c r="FA172" s="264" t="s">
        <v>161</v>
      </c>
      <c r="FB172" s="264" t="s">
        <v>162</v>
      </c>
      <c r="FC172" s="264" t="s">
        <v>163</v>
      </c>
      <c r="FD172" s="264" t="s">
        <v>164</v>
      </c>
      <c r="FE172" s="264" t="s">
        <v>165</v>
      </c>
      <c r="FF172" s="264" t="s">
        <v>166</v>
      </c>
      <c r="FG172" s="264" t="s">
        <v>167</v>
      </c>
      <c r="FH172" s="264" t="s">
        <v>168</v>
      </c>
      <c r="FI172" s="264" t="s">
        <v>169</v>
      </c>
      <c r="FJ172" s="264" t="s">
        <v>170</v>
      </c>
      <c r="FK172" s="264" t="s">
        <v>171</v>
      </c>
      <c r="FL172" s="264" t="s">
        <v>172</v>
      </c>
      <c r="FM172" s="264" t="s">
        <v>173</v>
      </c>
      <c r="FN172" s="264" t="s">
        <v>174</v>
      </c>
      <c r="FO172" s="264" t="s">
        <v>175</v>
      </c>
      <c r="FP172" s="264" t="s">
        <v>176</v>
      </c>
      <c r="FQ172" s="264" t="s">
        <v>177</v>
      </c>
      <c r="FR172" s="264" t="s">
        <v>178</v>
      </c>
      <c r="FS172" s="264" t="s">
        <v>179</v>
      </c>
      <c r="FT172" s="264" t="s">
        <v>180</v>
      </c>
      <c r="FU172" s="264" t="s">
        <v>181</v>
      </c>
      <c r="FV172" s="264" t="s">
        <v>182</v>
      </c>
      <c r="FW172" s="264" t="s">
        <v>183</v>
      </c>
      <c r="FX172" s="264" t="s">
        <v>184</v>
      </c>
      <c r="FY172" s="264" t="s">
        <v>185</v>
      </c>
      <c r="FZ172" s="264" t="s">
        <v>186</v>
      </c>
      <c r="GA172" s="264" t="s">
        <v>187</v>
      </c>
      <c r="GB172" s="264" t="s">
        <v>188</v>
      </c>
      <c r="GC172" s="264" t="s">
        <v>189</v>
      </c>
      <c r="GD172" s="264" t="s">
        <v>190</v>
      </c>
      <c r="GE172" s="264" t="s">
        <v>191</v>
      </c>
      <c r="GF172" s="264" t="s">
        <v>192</v>
      </c>
      <c r="GG172" s="264" t="s">
        <v>193</v>
      </c>
      <c r="GH172" s="264" t="s">
        <v>194</v>
      </c>
      <c r="GI172" s="264" t="s">
        <v>195</v>
      </c>
      <c r="GJ172" s="264" t="s">
        <v>196</v>
      </c>
      <c r="GK172" s="264" t="s">
        <v>197</v>
      </c>
      <c r="GL172" s="264" t="s">
        <v>198</v>
      </c>
      <c r="GM172" s="264" t="s">
        <v>199</v>
      </c>
      <c r="GN172" s="264" t="s">
        <v>200</v>
      </c>
      <c r="GO172" s="264" t="s">
        <v>201</v>
      </c>
      <c r="GP172" s="264" t="s">
        <v>202</v>
      </c>
      <c r="GQ172" s="264" t="s">
        <v>203</v>
      </c>
      <c r="GR172" s="264" t="s">
        <v>204</v>
      </c>
      <c r="GS172" s="264" t="s">
        <v>205</v>
      </c>
      <c r="GT172" s="264" t="s">
        <v>206</v>
      </c>
      <c r="GU172" s="264" t="s">
        <v>207</v>
      </c>
      <c r="GV172" s="264" t="s">
        <v>208</v>
      </c>
      <c r="GW172" s="264" t="s">
        <v>209</v>
      </c>
      <c r="GX172" s="264" t="s">
        <v>210</v>
      </c>
      <c r="GY172" s="264" t="s">
        <v>211</v>
      </c>
      <c r="GZ172" s="264" t="s">
        <v>212</v>
      </c>
      <c r="HA172" s="264" t="s">
        <v>213</v>
      </c>
      <c r="HB172" s="264" t="s">
        <v>214</v>
      </c>
      <c r="HC172" s="264" t="s">
        <v>215</v>
      </c>
      <c r="HD172" s="264" t="s">
        <v>216</v>
      </c>
      <c r="HE172" s="264" t="s">
        <v>217</v>
      </c>
      <c r="HF172" s="264" t="s">
        <v>218</v>
      </c>
      <c r="HG172" s="264" t="s">
        <v>219</v>
      </c>
      <c r="HH172" s="264" t="s">
        <v>220</v>
      </c>
    </row>
    <row r="173" spans="1:216" x14ac:dyDescent="0.2">
      <c r="A173" s="263" t="s">
        <v>230</v>
      </c>
      <c r="B173" s="263">
        <f>+B127</f>
        <v>30185010</v>
      </c>
      <c r="C173" s="263">
        <f t="shared" ref="C173:Y173" si="217">+C127</f>
        <v>11832860</v>
      </c>
      <c r="D173" s="263">
        <f t="shared" si="217"/>
        <v>8825027</v>
      </c>
      <c r="E173" s="263">
        <f t="shared" si="217"/>
        <v>6370563</v>
      </c>
      <c r="F173" s="263">
        <f t="shared" si="217"/>
        <v>4313185</v>
      </c>
      <c r="G173" s="263">
        <f t="shared" si="217"/>
        <v>3561729</v>
      </c>
      <c r="H173" s="263">
        <f t="shared" si="217"/>
        <v>3939905</v>
      </c>
      <c r="I173" s="263">
        <f t="shared" si="217"/>
        <v>1983690</v>
      </c>
      <c r="J173" s="263">
        <f t="shared" si="217"/>
        <v>2702849</v>
      </c>
      <c r="K173" s="263">
        <f t="shared" si="217"/>
        <v>1074910</v>
      </c>
      <c r="L173" s="263">
        <f t="shared" si="217"/>
        <v>733711</v>
      </c>
      <c r="M173" s="263">
        <f t="shared" si="217"/>
        <v>390755</v>
      </c>
      <c r="N173" s="263">
        <f t="shared" ref="N173:P173" si="218">+N127</f>
        <v>343857</v>
      </c>
      <c r="O173" s="263">
        <f t="shared" si="218"/>
        <v>177340</v>
      </c>
      <c r="P173" s="263">
        <f t="shared" si="218"/>
        <v>187981</v>
      </c>
      <c r="Q173" s="263">
        <f t="shared" si="217"/>
        <v>1248302</v>
      </c>
      <c r="R173" s="263">
        <f t="shared" si="217"/>
        <v>447766</v>
      </c>
      <c r="S173" s="263">
        <f t="shared" si="217"/>
        <v>632395</v>
      </c>
      <c r="T173" s="263">
        <f t="shared" si="217"/>
        <v>3952872</v>
      </c>
      <c r="U173" s="263">
        <f t="shared" si="217"/>
        <v>2946222</v>
      </c>
      <c r="V173" s="263">
        <f t="shared" si="217"/>
        <v>1697812</v>
      </c>
      <c r="W173" s="263">
        <f t="shared" si="217"/>
        <v>1617818</v>
      </c>
      <c r="X173" s="263">
        <f t="shared" si="217"/>
        <v>1294580</v>
      </c>
      <c r="Y173" s="263">
        <f t="shared" si="217"/>
        <v>357559</v>
      </c>
      <c r="Z173" s="263">
        <f>+Z105</f>
        <v>19125500</v>
      </c>
      <c r="AA173" s="263">
        <f t="shared" ref="AA173:CO173" si="219">+AA105</f>
        <v>17489360</v>
      </c>
      <c r="AB173" s="263">
        <f t="shared" si="219"/>
        <v>1522969</v>
      </c>
      <c r="AC173" s="263">
        <f t="shared" si="219"/>
        <v>8608694</v>
      </c>
      <c r="AD173" s="263">
        <f t="shared" si="219"/>
        <v>4839543</v>
      </c>
      <c r="AE173" s="263">
        <f t="shared" si="219"/>
        <v>369112</v>
      </c>
      <c r="AF173" s="263">
        <f t="shared" si="219"/>
        <v>3680877</v>
      </c>
      <c r="AG173" s="263">
        <f t="shared" si="219"/>
        <v>3196090</v>
      </c>
      <c r="AH173" s="263">
        <f t="shared" si="219"/>
        <v>5597753</v>
      </c>
      <c r="AI173" s="263">
        <f t="shared" si="219"/>
        <v>2530845</v>
      </c>
      <c r="AJ173" s="263">
        <f t="shared" si="219"/>
        <v>7247549</v>
      </c>
      <c r="AK173" s="263">
        <f t="shared" si="219"/>
        <v>1689191</v>
      </c>
      <c r="AL173" s="263">
        <f t="shared" si="219"/>
        <v>294845</v>
      </c>
      <c r="AM173" s="263">
        <f t="shared" si="219"/>
        <v>5386573</v>
      </c>
      <c r="AN173" s="263">
        <f t="shared" si="219"/>
        <v>118845</v>
      </c>
      <c r="AO173" s="263">
        <f t="shared" si="219"/>
        <v>2319419</v>
      </c>
      <c r="AP173" s="263">
        <f t="shared" si="219"/>
        <v>2155731</v>
      </c>
      <c r="AQ173" s="263">
        <f t="shared" si="219"/>
        <v>20445</v>
      </c>
      <c r="AR173" s="263">
        <f t="shared" si="219"/>
        <v>1041386</v>
      </c>
      <c r="AS173" s="263">
        <f t="shared" si="219"/>
        <v>375504</v>
      </c>
      <c r="AT173" s="263">
        <f t="shared" si="219"/>
        <v>741760</v>
      </c>
      <c r="AU173" s="263">
        <f t="shared" si="219"/>
        <v>288810</v>
      </c>
      <c r="AV173" s="263">
        <f t="shared" si="219"/>
        <v>1150644</v>
      </c>
      <c r="AW173" s="263">
        <f t="shared" si="219"/>
        <v>150856</v>
      </c>
      <c r="AX173" s="263">
        <f t="shared" si="219"/>
        <v>72431</v>
      </c>
      <c r="AY173" s="263">
        <f t="shared" si="219"/>
        <v>10095430</v>
      </c>
      <c r="AZ173" s="263">
        <f t="shared" si="219"/>
        <v>1815073</v>
      </c>
      <c r="BA173" s="263">
        <f t="shared" si="219"/>
        <v>257538</v>
      </c>
      <c r="BB173" s="263">
        <f t="shared" si="219"/>
        <v>122042</v>
      </c>
      <c r="BC173" s="263">
        <f t="shared" si="219"/>
        <v>1501796</v>
      </c>
      <c r="BD173" s="263">
        <f t="shared" si="219"/>
        <v>65187</v>
      </c>
      <c r="BE173" s="263">
        <f t="shared" si="219"/>
        <v>0</v>
      </c>
      <c r="BF173" s="263">
        <f t="shared" si="219"/>
        <v>0</v>
      </c>
      <c r="BG173" s="263">
        <f t="shared" ref="BG173:BM173" si="220">+BG105</f>
        <v>368493</v>
      </c>
      <c r="BH173" s="263">
        <f t="shared" si="220"/>
        <v>128569</v>
      </c>
      <c r="BI173" s="263">
        <f t="shared" si="220"/>
        <v>16199</v>
      </c>
      <c r="BJ173" s="263">
        <f t="shared" si="220"/>
        <v>242763</v>
      </c>
      <c r="BK173" s="263">
        <f t="shared" si="220"/>
        <v>8646</v>
      </c>
      <c r="BL173" s="263">
        <f t="shared" si="220"/>
        <v>0</v>
      </c>
      <c r="BM173" s="263">
        <f t="shared" si="220"/>
        <v>0</v>
      </c>
      <c r="BN173" s="263">
        <f t="shared" si="219"/>
        <v>3656002</v>
      </c>
      <c r="BO173" s="263">
        <f t="shared" si="219"/>
        <v>65853</v>
      </c>
      <c r="BP173" s="263">
        <f t="shared" si="219"/>
        <v>154514</v>
      </c>
      <c r="BQ173" s="263">
        <f t="shared" si="219"/>
        <v>3502313</v>
      </c>
      <c r="BR173" s="263">
        <f t="shared" si="219"/>
        <v>52546</v>
      </c>
      <c r="BS173" s="263">
        <f t="shared" si="219"/>
        <v>0</v>
      </c>
      <c r="BT173" s="263">
        <f t="shared" si="219"/>
        <v>0</v>
      </c>
      <c r="BU173" s="263">
        <f t="shared" si="219"/>
        <v>2411838</v>
      </c>
      <c r="BV173" s="263">
        <f t="shared" si="219"/>
        <v>103863</v>
      </c>
      <c r="BW173" s="263">
        <f t="shared" si="219"/>
        <v>106732</v>
      </c>
      <c r="BX173" s="263">
        <f t="shared" si="219"/>
        <v>2247743</v>
      </c>
      <c r="BY173" s="263">
        <f t="shared" si="219"/>
        <v>45431</v>
      </c>
      <c r="BZ173" s="263">
        <f t="shared" si="219"/>
        <v>0</v>
      </c>
      <c r="CA173" s="263">
        <f t="shared" si="219"/>
        <v>0</v>
      </c>
      <c r="CB173" s="263">
        <f t="shared" si="219"/>
        <v>424112</v>
      </c>
      <c r="CC173" s="263">
        <f t="shared" si="219"/>
        <v>227294</v>
      </c>
      <c r="CD173" s="263">
        <f t="shared" si="219"/>
        <v>49233</v>
      </c>
      <c r="CE173" s="263">
        <f t="shared" si="219"/>
        <v>191975</v>
      </c>
      <c r="CF173" s="263">
        <f t="shared" si="219"/>
        <v>0</v>
      </c>
      <c r="CG173" s="263">
        <f t="shared" si="219"/>
        <v>0</v>
      </c>
      <c r="CH173" s="263">
        <f t="shared" si="219"/>
        <v>0</v>
      </c>
      <c r="CI173" s="263">
        <f t="shared" si="219"/>
        <v>5450185</v>
      </c>
      <c r="CJ173" s="263">
        <f t="shared" si="219"/>
        <v>1817197</v>
      </c>
      <c r="CK173" s="263">
        <f t="shared" si="219"/>
        <v>338039</v>
      </c>
      <c r="CL173" s="263">
        <f t="shared" si="219"/>
        <v>3480101</v>
      </c>
      <c r="CM173" s="263">
        <f t="shared" si="219"/>
        <v>63851</v>
      </c>
      <c r="CN173" s="263">
        <f t="shared" si="219"/>
        <v>0</v>
      </c>
      <c r="CO173" s="263">
        <f t="shared" si="219"/>
        <v>1264005</v>
      </c>
      <c r="CP173" s="263">
        <f>+CP127</f>
        <v>5990792</v>
      </c>
      <c r="CQ173" s="263">
        <f t="shared" ref="CQ173:DC173" si="221">+CQ127</f>
        <v>936902</v>
      </c>
      <c r="CR173" s="263">
        <f t="shared" si="221"/>
        <v>2076253</v>
      </c>
      <c r="CS173" s="263">
        <f t="shared" si="221"/>
        <v>582369</v>
      </c>
      <c r="CT173" s="263">
        <f t="shared" si="221"/>
        <v>1732360</v>
      </c>
      <c r="CU173" s="263">
        <f t="shared" si="221"/>
        <v>1130206</v>
      </c>
      <c r="CV173" s="263">
        <f t="shared" si="221"/>
        <v>1093895</v>
      </c>
      <c r="CW173" s="263">
        <f t="shared" si="221"/>
        <v>863310</v>
      </c>
      <c r="CX173" s="263">
        <f t="shared" si="221"/>
        <v>0</v>
      </c>
      <c r="CY173" s="263">
        <f t="shared" si="221"/>
        <v>0</v>
      </c>
      <c r="CZ173" s="263">
        <f t="shared" si="221"/>
        <v>0</v>
      </c>
      <c r="DA173" s="263">
        <f>+DA127</f>
        <v>262415</v>
      </c>
      <c r="DB173" s="263">
        <f t="shared" si="221"/>
        <v>546877</v>
      </c>
      <c r="DC173" s="263">
        <f t="shared" si="221"/>
        <v>124420</v>
      </c>
      <c r="DD173" s="263">
        <f>+DD105</f>
        <v>13915940</v>
      </c>
      <c r="DE173" s="263">
        <f t="shared" ref="DE173:FP173" si="222">+DE105</f>
        <v>5823862</v>
      </c>
      <c r="DF173" s="263">
        <f t="shared" si="222"/>
        <v>7147106</v>
      </c>
      <c r="DG173" s="263">
        <f t="shared" si="222"/>
        <v>7472012</v>
      </c>
      <c r="DH173" s="263">
        <f t="shared" si="222"/>
        <v>331194</v>
      </c>
      <c r="DI173" s="263">
        <f t="shared" si="222"/>
        <v>144117</v>
      </c>
      <c r="DJ173" s="263">
        <f t="shared" si="222"/>
        <v>50737</v>
      </c>
      <c r="DK173" s="263">
        <f t="shared" si="222"/>
        <v>19240470</v>
      </c>
      <c r="DL173" s="263">
        <f t="shared" si="222"/>
        <v>13490270</v>
      </c>
      <c r="DM173" s="263">
        <f t="shared" si="222"/>
        <v>9354579</v>
      </c>
      <c r="DN173" s="263">
        <f t="shared" si="222"/>
        <v>2681037</v>
      </c>
      <c r="DO173" s="263">
        <f t="shared" si="222"/>
        <v>1819799</v>
      </c>
      <c r="DP173" s="263">
        <f t="shared" si="222"/>
        <v>1528734</v>
      </c>
      <c r="DQ173" s="263">
        <f t="shared" si="222"/>
        <v>5705244</v>
      </c>
      <c r="DR173" s="263">
        <f t="shared" si="222"/>
        <v>7382</v>
      </c>
      <c r="DS173" s="263">
        <f t="shared" si="222"/>
        <v>406922</v>
      </c>
      <c r="DT173" s="263">
        <f t="shared" si="222"/>
        <v>1552966</v>
      </c>
      <c r="DU173" s="263">
        <f t="shared" si="222"/>
        <v>678205</v>
      </c>
      <c r="DV173" s="263">
        <f t="shared" si="222"/>
        <v>6611877</v>
      </c>
      <c r="DW173" s="263">
        <f t="shared" si="222"/>
        <v>2128486</v>
      </c>
      <c r="DX173" s="263">
        <f t="shared" si="222"/>
        <v>1641862</v>
      </c>
      <c r="DY173" s="263">
        <f t="shared" si="222"/>
        <v>904065</v>
      </c>
      <c r="DZ173" s="263">
        <f t="shared" si="222"/>
        <v>4028179</v>
      </c>
      <c r="EA173" s="263">
        <f t="shared" si="222"/>
        <v>0</v>
      </c>
      <c r="EB173" s="263">
        <f t="shared" si="222"/>
        <v>252737</v>
      </c>
      <c r="EC173" s="263">
        <f t="shared" si="222"/>
        <v>1058619</v>
      </c>
      <c r="ED173" s="263">
        <f t="shared" si="222"/>
        <v>531227</v>
      </c>
      <c r="EE173" s="263">
        <f t="shared" si="222"/>
        <v>12645410</v>
      </c>
      <c r="EF173" s="263">
        <f t="shared" si="222"/>
        <v>4240770</v>
      </c>
      <c r="EG173" s="263">
        <f t="shared" si="222"/>
        <v>3087208</v>
      </c>
      <c r="EH173" s="263">
        <f t="shared" si="222"/>
        <v>2019535</v>
      </c>
      <c r="EI173" s="263">
        <f t="shared" si="222"/>
        <v>8005190</v>
      </c>
      <c r="EJ173" s="263">
        <f t="shared" si="222"/>
        <v>7382</v>
      </c>
      <c r="EK173" s="263">
        <f t="shared" si="222"/>
        <v>577748</v>
      </c>
      <c r="EL173" s="263">
        <f t="shared" si="222"/>
        <v>2347744</v>
      </c>
      <c r="EM173" s="263">
        <f t="shared" si="222"/>
        <v>1048539</v>
      </c>
      <c r="EN173" s="263">
        <f t="shared" si="222"/>
        <v>2227728</v>
      </c>
      <c r="EO173" s="263">
        <f t="shared" si="222"/>
        <v>383921</v>
      </c>
      <c r="EP173" s="263">
        <f t="shared" si="222"/>
        <v>302106</v>
      </c>
      <c r="EQ173" s="263">
        <f t="shared" si="222"/>
        <v>358945</v>
      </c>
      <c r="ER173" s="263">
        <f t="shared" si="222"/>
        <v>1255400</v>
      </c>
      <c r="ES173" s="263">
        <f t="shared" si="222"/>
        <v>0</v>
      </c>
      <c r="ET173" s="263">
        <f t="shared" si="222"/>
        <v>48190</v>
      </c>
      <c r="EU173" s="263">
        <f t="shared" si="222"/>
        <v>122555</v>
      </c>
      <c r="EV173" s="263">
        <f t="shared" si="222"/>
        <v>102621</v>
      </c>
      <c r="EW173" s="263">
        <f t="shared" si="222"/>
        <v>5404119</v>
      </c>
      <c r="EX173" s="263">
        <f t="shared" si="222"/>
        <v>1428233</v>
      </c>
      <c r="EY173" s="263">
        <f t="shared" si="222"/>
        <v>889618</v>
      </c>
      <c r="EZ173" s="263">
        <f t="shared" si="222"/>
        <v>954648</v>
      </c>
      <c r="FA173" s="263">
        <f t="shared" si="222"/>
        <v>2793510</v>
      </c>
      <c r="FB173" s="263">
        <f t="shared" si="222"/>
        <v>25607</v>
      </c>
      <c r="FC173" s="263">
        <f t="shared" si="222"/>
        <v>215698</v>
      </c>
      <c r="FD173" s="263">
        <f t="shared" si="222"/>
        <v>678244</v>
      </c>
      <c r="FE173" s="263">
        <f t="shared" si="222"/>
        <v>267113</v>
      </c>
      <c r="FF173" s="263">
        <f t="shared" si="222"/>
        <v>2030843</v>
      </c>
      <c r="FG173" s="263">
        <f t="shared" si="222"/>
        <v>702252</v>
      </c>
      <c r="FH173" s="263">
        <f t="shared" si="222"/>
        <v>240210</v>
      </c>
      <c r="FI173" s="263">
        <f t="shared" si="222"/>
        <v>271261</v>
      </c>
      <c r="FJ173" s="263">
        <f t="shared" si="222"/>
        <v>524700</v>
      </c>
      <c r="FK173" s="263">
        <f t="shared" si="222"/>
        <v>31717</v>
      </c>
      <c r="FL173" s="263">
        <f t="shared" si="222"/>
        <v>14541</v>
      </c>
      <c r="FM173" s="263">
        <f t="shared" si="222"/>
        <v>99591</v>
      </c>
      <c r="FN173" s="263">
        <f t="shared" si="222"/>
        <v>53583</v>
      </c>
      <c r="FO173" s="263">
        <f t="shared" si="222"/>
        <v>1773620</v>
      </c>
      <c r="FP173" s="263">
        <f t="shared" si="222"/>
        <v>1343103</v>
      </c>
      <c r="FQ173" s="263">
        <f t="shared" ref="FQ173:HH173" si="223">+FQ105</f>
        <v>78569</v>
      </c>
      <c r="FR173" s="263">
        <f t="shared" si="223"/>
        <v>17952</v>
      </c>
      <c r="FS173" s="263">
        <f t="shared" si="223"/>
        <v>538468</v>
      </c>
      <c r="FT173" s="263">
        <f t="shared" si="223"/>
        <v>0</v>
      </c>
      <c r="FU173" s="263">
        <f t="shared" si="223"/>
        <v>6845</v>
      </c>
      <c r="FV173" s="263">
        <f t="shared" si="223"/>
        <v>29044</v>
      </c>
      <c r="FW173" s="263">
        <f t="shared" si="223"/>
        <v>2981</v>
      </c>
      <c r="FX173" s="263">
        <f t="shared" si="223"/>
        <v>4727852</v>
      </c>
      <c r="FY173" s="263">
        <f t="shared" si="223"/>
        <v>1252568</v>
      </c>
      <c r="FZ173" s="263">
        <f t="shared" si="223"/>
        <v>957403</v>
      </c>
      <c r="GA173" s="263">
        <f t="shared" si="223"/>
        <v>699537</v>
      </c>
      <c r="GB173" s="263">
        <f t="shared" si="223"/>
        <v>2751043</v>
      </c>
      <c r="GC173" s="263">
        <f t="shared" si="223"/>
        <v>0</v>
      </c>
      <c r="GD173" s="263">
        <f t="shared" si="223"/>
        <v>62750</v>
      </c>
      <c r="GE173" s="263">
        <f t="shared" si="223"/>
        <v>256786</v>
      </c>
      <c r="GF173" s="263">
        <f t="shared" si="223"/>
        <v>52640</v>
      </c>
      <c r="GG173" s="263">
        <f t="shared" si="223"/>
        <v>946959</v>
      </c>
      <c r="GH173" s="263">
        <f t="shared" si="223"/>
        <v>76623</v>
      </c>
      <c r="GI173" s="263">
        <f t="shared" si="223"/>
        <v>16483</v>
      </c>
      <c r="GJ173" s="263">
        <f t="shared" si="223"/>
        <v>35958</v>
      </c>
      <c r="GK173" s="263">
        <f t="shared" si="223"/>
        <v>489131</v>
      </c>
      <c r="GL173" s="263">
        <f t="shared" si="223"/>
        <v>594239</v>
      </c>
      <c r="GM173" s="263">
        <f t="shared" si="223"/>
        <v>0</v>
      </c>
      <c r="GN173" s="263">
        <f t="shared" si="223"/>
        <v>0</v>
      </c>
      <c r="GO173" s="263">
        <f t="shared" si="223"/>
        <v>0</v>
      </c>
      <c r="GP173" s="263">
        <f t="shared" si="223"/>
        <v>667045</v>
      </c>
      <c r="GQ173" s="263">
        <f t="shared" si="223"/>
        <v>34657</v>
      </c>
      <c r="GR173" s="263">
        <f t="shared" si="223"/>
        <v>484710</v>
      </c>
      <c r="GS173" s="263">
        <f t="shared" si="223"/>
        <v>186453</v>
      </c>
      <c r="GT173" s="263">
        <f t="shared" si="223"/>
        <v>0</v>
      </c>
      <c r="GU173" s="263">
        <f t="shared" si="223"/>
        <v>0</v>
      </c>
      <c r="GV173" s="263">
        <f t="shared" si="223"/>
        <v>0</v>
      </c>
      <c r="GW173" s="263">
        <f t="shared" si="223"/>
        <v>13144</v>
      </c>
      <c r="GX173" s="263">
        <f t="shared" si="223"/>
        <v>0</v>
      </c>
      <c r="GY173" s="263">
        <f t="shared" si="223"/>
        <v>2356628</v>
      </c>
      <c r="GZ173" s="263">
        <f t="shared" si="223"/>
        <v>900204</v>
      </c>
      <c r="HA173" s="263">
        <f t="shared" si="223"/>
        <v>408974</v>
      </c>
      <c r="HB173" s="263">
        <f t="shared" si="223"/>
        <v>127450</v>
      </c>
      <c r="HC173" s="263">
        <f t="shared" si="223"/>
        <v>1176670</v>
      </c>
      <c r="HD173" s="263">
        <f t="shared" si="223"/>
        <v>56062</v>
      </c>
      <c r="HE173" s="263">
        <f t="shared" si="223"/>
        <v>78263</v>
      </c>
      <c r="HF173" s="263">
        <f t="shared" si="223"/>
        <v>331495</v>
      </c>
      <c r="HG173" s="263">
        <f t="shared" si="223"/>
        <v>93580</v>
      </c>
      <c r="HH173" s="263">
        <f t="shared" si="223"/>
        <v>9198603</v>
      </c>
    </row>
    <row r="174" spans="1:216" x14ac:dyDescent="0.2">
      <c r="A174" s="263" t="s">
        <v>231</v>
      </c>
      <c r="B174" s="263">
        <f t="shared" ref="B174:Y174" si="224">+B128</f>
        <v>2653617</v>
      </c>
      <c r="C174" s="263">
        <f t="shared" si="224"/>
        <v>984137</v>
      </c>
      <c r="D174" s="263">
        <f t="shared" si="224"/>
        <v>717430</v>
      </c>
      <c r="E174" s="263">
        <f t="shared" si="224"/>
        <v>513707</v>
      </c>
      <c r="F174" s="263">
        <f t="shared" si="224"/>
        <v>379348</v>
      </c>
      <c r="G174" s="263">
        <f t="shared" si="224"/>
        <v>284100</v>
      </c>
      <c r="H174" s="263">
        <f t="shared" si="224"/>
        <v>278079</v>
      </c>
      <c r="I174" s="263">
        <f t="shared" si="224"/>
        <v>205120</v>
      </c>
      <c r="J174" s="263">
        <f t="shared" si="224"/>
        <v>135108</v>
      </c>
      <c r="K174" s="263">
        <f t="shared" si="224"/>
        <v>89664</v>
      </c>
      <c r="L174" s="263">
        <f t="shared" si="224"/>
        <v>61908</v>
      </c>
      <c r="M174" s="263">
        <f t="shared" si="224"/>
        <v>45280</v>
      </c>
      <c r="N174" s="263">
        <f t="shared" ref="N174:P174" si="225">+N128</f>
        <v>35745</v>
      </c>
      <c r="O174" s="263">
        <f t="shared" si="225"/>
        <v>29451</v>
      </c>
      <c r="P174" s="263">
        <f t="shared" si="225"/>
        <v>7219</v>
      </c>
      <c r="Q174" s="263">
        <f t="shared" si="224"/>
        <v>27342</v>
      </c>
      <c r="R174" s="263">
        <f t="shared" si="224"/>
        <v>0</v>
      </c>
      <c r="S174" s="263">
        <f t="shared" si="224"/>
        <v>5903</v>
      </c>
      <c r="T174" s="263">
        <f t="shared" si="224"/>
        <v>487618</v>
      </c>
      <c r="U174" s="263">
        <f t="shared" si="224"/>
        <v>422250</v>
      </c>
      <c r="V174" s="263">
        <f t="shared" si="224"/>
        <v>232672</v>
      </c>
      <c r="W174" s="263">
        <f t="shared" si="224"/>
        <v>35261</v>
      </c>
      <c r="X174" s="263">
        <f t="shared" si="224"/>
        <v>20972</v>
      </c>
      <c r="Y174" s="263">
        <f t="shared" si="224"/>
        <v>17777</v>
      </c>
      <c r="Z174" s="263">
        <f t="shared" ref="Z174:CO174" si="226">+Z106</f>
        <v>1594268</v>
      </c>
      <c r="AA174" s="263">
        <f t="shared" si="226"/>
        <v>1451856</v>
      </c>
      <c r="AB174" s="263">
        <f t="shared" si="226"/>
        <v>101424</v>
      </c>
      <c r="AC174" s="263">
        <f t="shared" si="226"/>
        <v>886334</v>
      </c>
      <c r="AD174" s="263">
        <f t="shared" si="226"/>
        <v>301704</v>
      </c>
      <c r="AE174" s="263">
        <f t="shared" si="226"/>
        <v>56865</v>
      </c>
      <c r="AF174" s="263">
        <f t="shared" si="226"/>
        <v>327243</v>
      </c>
      <c r="AG174" s="263">
        <f t="shared" si="226"/>
        <v>314532</v>
      </c>
      <c r="AH174" s="263">
        <f t="shared" si="226"/>
        <v>596497</v>
      </c>
      <c r="AI174" s="263">
        <f t="shared" si="226"/>
        <v>201805</v>
      </c>
      <c r="AJ174" s="263">
        <f t="shared" si="226"/>
        <v>477192</v>
      </c>
      <c r="AK174" s="263">
        <f t="shared" si="226"/>
        <v>75081</v>
      </c>
      <c r="AL174" s="263">
        <f t="shared" si="226"/>
        <v>38096</v>
      </c>
      <c r="AM174" s="263">
        <f t="shared" si="226"/>
        <v>333459</v>
      </c>
      <c r="AN174" s="263">
        <f t="shared" si="226"/>
        <v>1761</v>
      </c>
      <c r="AO174" s="263">
        <f t="shared" si="226"/>
        <v>210008</v>
      </c>
      <c r="AP174" s="263">
        <f t="shared" si="226"/>
        <v>100206</v>
      </c>
      <c r="AQ174" s="263">
        <f t="shared" si="226"/>
        <v>0</v>
      </c>
      <c r="AR174" s="263">
        <f t="shared" si="226"/>
        <v>167170</v>
      </c>
      <c r="AS174" s="263">
        <f t="shared" si="226"/>
        <v>0</v>
      </c>
      <c r="AT174" s="263">
        <f t="shared" si="226"/>
        <v>32252</v>
      </c>
      <c r="AU174" s="263">
        <f t="shared" si="226"/>
        <v>0</v>
      </c>
      <c r="AV174" s="263">
        <f t="shared" si="226"/>
        <v>39489</v>
      </c>
      <c r="AW174" s="263">
        <f t="shared" si="226"/>
        <v>20048</v>
      </c>
      <c r="AX174" s="263">
        <f t="shared" si="226"/>
        <v>9418</v>
      </c>
      <c r="AY174" s="263">
        <f t="shared" si="226"/>
        <v>780951</v>
      </c>
      <c r="AZ174" s="263">
        <f t="shared" si="226"/>
        <v>161473</v>
      </c>
      <c r="BA174" s="263">
        <f t="shared" si="226"/>
        <v>13929</v>
      </c>
      <c r="BB174" s="263">
        <f t="shared" si="226"/>
        <v>29558</v>
      </c>
      <c r="BC174" s="263">
        <f t="shared" si="226"/>
        <v>113354</v>
      </c>
      <c r="BD174" s="263">
        <f t="shared" si="226"/>
        <v>19845</v>
      </c>
      <c r="BE174" s="263">
        <f t="shared" si="226"/>
        <v>0</v>
      </c>
      <c r="BF174" s="263">
        <f t="shared" si="226"/>
        <v>0</v>
      </c>
      <c r="BG174" s="263">
        <f t="shared" ref="BG174:BM174" si="227">+BG106</f>
        <v>9757</v>
      </c>
      <c r="BH174" s="263">
        <f t="shared" si="227"/>
        <v>0</v>
      </c>
      <c r="BI174" s="263">
        <f t="shared" si="227"/>
        <v>0</v>
      </c>
      <c r="BJ174" s="263">
        <f t="shared" si="227"/>
        <v>9757</v>
      </c>
      <c r="BK174" s="263">
        <f t="shared" si="227"/>
        <v>0</v>
      </c>
      <c r="BL174" s="263">
        <f t="shared" si="227"/>
        <v>0</v>
      </c>
      <c r="BM174" s="263">
        <f t="shared" si="227"/>
        <v>0</v>
      </c>
      <c r="BN174" s="263">
        <f t="shared" si="226"/>
        <v>299284</v>
      </c>
      <c r="BO174" s="263">
        <f t="shared" si="226"/>
        <v>0</v>
      </c>
      <c r="BP174" s="263">
        <f t="shared" si="226"/>
        <v>16872</v>
      </c>
      <c r="BQ174" s="263">
        <f t="shared" si="226"/>
        <v>292266</v>
      </c>
      <c r="BR174" s="263">
        <f t="shared" si="226"/>
        <v>0</v>
      </c>
      <c r="BS174" s="263">
        <f t="shared" si="226"/>
        <v>0</v>
      </c>
      <c r="BT174" s="263">
        <f t="shared" si="226"/>
        <v>0</v>
      </c>
      <c r="BU174" s="263">
        <f t="shared" si="226"/>
        <v>120867</v>
      </c>
      <c r="BV174" s="263">
        <f t="shared" si="226"/>
        <v>10099</v>
      </c>
      <c r="BW174" s="263">
        <f t="shared" si="226"/>
        <v>10187</v>
      </c>
      <c r="BX174" s="263">
        <f t="shared" si="226"/>
        <v>105405</v>
      </c>
      <c r="BY174" s="263">
        <f t="shared" si="226"/>
        <v>6482</v>
      </c>
      <c r="BZ174" s="263">
        <f t="shared" si="226"/>
        <v>0</v>
      </c>
      <c r="CA174" s="263">
        <f t="shared" si="226"/>
        <v>0</v>
      </c>
      <c r="CB174" s="263">
        <f t="shared" si="226"/>
        <v>36509</v>
      </c>
      <c r="CC174" s="263">
        <f t="shared" si="226"/>
        <v>7075</v>
      </c>
      <c r="CD174" s="263">
        <f t="shared" si="226"/>
        <v>10514</v>
      </c>
      <c r="CE174" s="263">
        <f t="shared" si="226"/>
        <v>24183</v>
      </c>
      <c r="CF174" s="263">
        <f t="shared" si="226"/>
        <v>0</v>
      </c>
      <c r="CG174" s="263">
        <f t="shared" si="226"/>
        <v>0</v>
      </c>
      <c r="CH174" s="263">
        <f t="shared" si="226"/>
        <v>0</v>
      </c>
      <c r="CI174" s="263">
        <f t="shared" si="226"/>
        <v>537667</v>
      </c>
      <c r="CJ174" s="263">
        <f t="shared" si="226"/>
        <v>114648</v>
      </c>
      <c r="CK174" s="263">
        <f t="shared" si="226"/>
        <v>53914</v>
      </c>
      <c r="CL174" s="263">
        <f t="shared" si="226"/>
        <v>333377</v>
      </c>
      <c r="CM174" s="263">
        <f t="shared" si="226"/>
        <v>14633</v>
      </c>
      <c r="CN174" s="263">
        <f t="shared" si="226"/>
        <v>0</v>
      </c>
      <c r="CO174" s="263">
        <f t="shared" si="226"/>
        <v>200143</v>
      </c>
      <c r="CP174" s="263">
        <f t="shared" ref="CP174:DC174" si="228">+CP128</f>
        <v>595437</v>
      </c>
      <c r="CQ174" s="263">
        <f t="shared" si="228"/>
        <v>135383</v>
      </c>
      <c r="CR174" s="263">
        <f t="shared" si="228"/>
        <v>185360</v>
      </c>
      <c r="CS174" s="263">
        <f t="shared" si="228"/>
        <v>78848</v>
      </c>
      <c r="CT174" s="263">
        <f t="shared" si="228"/>
        <v>166290</v>
      </c>
      <c r="CU174" s="263">
        <f t="shared" si="228"/>
        <v>111670</v>
      </c>
      <c r="CV174" s="263">
        <f t="shared" si="228"/>
        <v>87427</v>
      </c>
      <c r="CW174" s="263">
        <f t="shared" si="228"/>
        <v>23381</v>
      </c>
      <c r="CX174" s="263">
        <f t="shared" si="228"/>
        <v>0</v>
      </c>
      <c r="CY174" s="263">
        <f t="shared" si="228"/>
        <v>0</v>
      </c>
      <c r="CZ174" s="263">
        <f t="shared" si="228"/>
        <v>0</v>
      </c>
      <c r="DA174" s="263">
        <f t="shared" si="228"/>
        <v>11899</v>
      </c>
      <c r="DB174" s="263">
        <f t="shared" si="228"/>
        <v>4605</v>
      </c>
      <c r="DC174" s="263">
        <f t="shared" si="228"/>
        <v>0</v>
      </c>
      <c r="DD174" s="263">
        <f t="shared" ref="DD174:FO174" si="229">+DD106</f>
        <v>1517798</v>
      </c>
      <c r="DE174" s="263">
        <f t="shared" si="229"/>
        <v>721608</v>
      </c>
      <c r="DF174" s="263">
        <f t="shared" si="229"/>
        <v>896901</v>
      </c>
      <c r="DG174" s="263">
        <f t="shared" si="229"/>
        <v>831753</v>
      </c>
      <c r="DH174" s="263">
        <f t="shared" si="229"/>
        <v>32788</v>
      </c>
      <c r="DI174" s="263">
        <f t="shared" si="229"/>
        <v>29988</v>
      </c>
      <c r="DJ174" s="263">
        <f t="shared" si="229"/>
        <v>8512</v>
      </c>
      <c r="DK174" s="263">
        <f t="shared" si="229"/>
        <v>1793143</v>
      </c>
      <c r="DL174" s="263">
        <f t="shared" si="229"/>
        <v>1238538</v>
      </c>
      <c r="DM174" s="263">
        <f t="shared" si="229"/>
        <v>864052</v>
      </c>
      <c r="DN174" s="263">
        <f t="shared" si="229"/>
        <v>71835</v>
      </c>
      <c r="DO174" s="263">
        <f t="shared" si="229"/>
        <v>104985</v>
      </c>
      <c r="DP174" s="263">
        <f t="shared" si="229"/>
        <v>83484</v>
      </c>
      <c r="DQ174" s="263">
        <f t="shared" si="229"/>
        <v>668676</v>
      </c>
      <c r="DR174" s="263">
        <f t="shared" si="229"/>
        <v>0</v>
      </c>
      <c r="DS174" s="263">
        <f t="shared" si="229"/>
        <v>36956</v>
      </c>
      <c r="DT174" s="263">
        <f t="shared" si="229"/>
        <v>89747</v>
      </c>
      <c r="DU174" s="263">
        <f t="shared" si="229"/>
        <v>48322</v>
      </c>
      <c r="DV174" s="263">
        <f t="shared" si="229"/>
        <v>627759</v>
      </c>
      <c r="DW174" s="263">
        <f t="shared" si="229"/>
        <v>119405</v>
      </c>
      <c r="DX174" s="263">
        <f t="shared" si="229"/>
        <v>165439</v>
      </c>
      <c r="DY174" s="263">
        <f t="shared" si="229"/>
        <v>47055</v>
      </c>
      <c r="DZ174" s="263">
        <f t="shared" si="229"/>
        <v>504425</v>
      </c>
      <c r="EA174" s="263">
        <f t="shared" si="229"/>
        <v>0</v>
      </c>
      <c r="EB174" s="263">
        <f t="shared" si="229"/>
        <v>4422</v>
      </c>
      <c r="EC174" s="263">
        <f t="shared" si="229"/>
        <v>113194</v>
      </c>
      <c r="ED174" s="263">
        <f t="shared" si="229"/>
        <v>39124</v>
      </c>
      <c r="EE174" s="263">
        <f t="shared" si="229"/>
        <v>1176752</v>
      </c>
      <c r="EF174" s="263">
        <f t="shared" si="229"/>
        <v>164277</v>
      </c>
      <c r="EG174" s="263">
        <f t="shared" si="229"/>
        <v>227915</v>
      </c>
      <c r="EH174" s="263">
        <f t="shared" si="229"/>
        <v>125014</v>
      </c>
      <c r="EI174" s="263">
        <f t="shared" si="229"/>
        <v>943589</v>
      </c>
      <c r="EJ174" s="263">
        <f t="shared" si="229"/>
        <v>0</v>
      </c>
      <c r="EK174" s="263">
        <f t="shared" si="229"/>
        <v>34089</v>
      </c>
      <c r="EL174" s="263">
        <f t="shared" si="229"/>
        <v>190519</v>
      </c>
      <c r="EM174" s="263">
        <f t="shared" si="229"/>
        <v>82848</v>
      </c>
      <c r="EN174" s="263">
        <f t="shared" si="229"/>
        <v>137160</v>
      </c>
      <c r="EO174" s="263">
        <f t="shared" si="229"/>
        <v>12843</v>
      </c>
      <c r="EP174" s="263">
        <f t="shared" si="229"/>
        <v>16834</v>
      </c>
      <c r="EQ174" s="263">
        <f t="shared" si="229"/>
        <v>0</v>
      </c>
      <c r="ER174" s="263">
        <f t="shared" si="229"/>
        <v>109794</v>
      </c>
      <c r="ES174" s="263">
        <f t="shared" si="229"/>
        <v>0</v>
      </c>
      <c r="ET174" s="263">
        <f t="shared" si="229"/>
        <v>0</v>
      </c>
      <c r="EU174" s="263">
        <f t="shared" si="229"/>
        <v>2693</v>
      </c>
      <c r="EV174" s="263">
        <f t="shared" si="229"/>
        <v>3609</v>
      </c>
      <c r="EW174" s="263">
        <f t="shared" si="229"/>
        <v>429134</v>
      </c>
      <c r="EX174" s="263">
        <f t="shared" si="229"/>
        <v>110017</v>
      </c>
      <c r="EY174" s="263">
        <f t="shared" si="229"/>
        <v>95720</v>
      </c>
      <c r="EZ174" s="263">
        <f t="shared" si="229"/>
        <v>55177</v>
      </c>
      <c r="FA174" s="263">
        <f t="shared" si="229"/>
        <v>269537</v>
      </c>
      <c r="FB174" s="263">
        <f t="shared" si="229"/>
        <v>1273</v>
      </c>
      <c r="FC174" s="263">
        <f t="shared" si="229"/>
        <v>7038</v>
      </c>
      <c r="FD174" s="263">
        <f t="shared" si="229"/>
        <v>23997</v>
      </c>
      <c r="FE174" s="263">
        <f t="shared" si="229"/>
        <v>38220</v>
      </c>
      <c r="FF174" s="263">
        <f t="shared" si="229"/>
        <v>189973</v>
      </c>
      <c r="FG174" s="263">
        <f t="shared" si="229"/>
        <v>37392</v>
      </c>
      <c r="FH174" s="263">
        <f t="shared" si="229"/>
        <v>37157</v>
      </c>
      <c r="FI174" s="263">
        <f t="shared" si="229"/>
        <v>4850</v>
      </c>
      <c r="FJ174" s="263">
        <f t="shared" si="229"/>
        <v>123360</v>
      </c>
      <c r="FK174" s="263">
        <f t="shared" si="229"/>
        <v>0</v>
      </c>
      <c r="FL174" s="263">
        <f t="shared" si="229"/>
        <v>0</v>
      </c>
      <c r="FM174" s="263">
        <f t="shared" si="229"/>
        <v>0</v>
      </c>
      <c r="FN174" s="263">
        <f t="shared" si="229"/>
        <v>0</v>
      </c>
      <c r="FO174" s="263">
        <f t="shared" si="229"/>
        <v>247170</v>
      </c>
      <c r="FP174" s="263">
        <f t="shared" ref="FP174:HH174" si="230">+FP106</f>
        <v>170524</v>
      </c>
      <c r="FQ174" s="263">
        <f t="shared" si="230"/>
        <v>45785</v>
      </c>
      <c r="FR174" s="263">
        <f t="shared" si="230"/>
        <v>0</v>
      </c>
      <c r="FS174" s="263">
        <f t="shared" si="230"/>
        <v>87523</v>
      </c>
      <c r="FT174" s="263">
        <f t="shared" si="230"/>
        <v>0</v>
      </c>
      <c r="FU174" s="263">
        <f t="shared" si="230"/>
        <v>0</v>
      </c>
      <c r="FV174" s="263">
        <f t="shared" si="230"/>
        <v>0</v>
      </c>
      <c r="FW174" s="263">
        <f t="shared" si="230"/>
        <v>0</v>
      </c>
      <c r="FX174" s="263">
        <f t="shared" si="230"/>
        <v>317675</v>
      </c>
      <c r="FY174" s="263">
        <f t="shared" si="230"/>
        <v>60824</v>
      </c>
      <c r="FZ174" s="263">
        <f t="shared" si="230"/>
        <v>34839</v>
      </c>
      <c r="GA174" s="263">
        <f t="shared" si="230"/>
        <v>77683</v>
      </c>
      <c r="GB174" s="263">
        <f t="shared" si="230"/>
        <v>210624</v>
      </c>
      <c r="GC174" s="263">
        <f t="shared" si="230"/>
        <v>0</v>
      </c>
      <c r="GD174" s="263">
        <f t="shared" si="230"/>
        <v>0</v>
      </c>
      <c r="GE174" s="263">
        <f t="shared" si="230"/>
        <v>32636</v>
      </c>
      <c r="GF174" s="263">
        <f t="shared" si="230"/>
        <v>0</v>
      </c>
      <c r="GG174" s="263">
        <f t="shared" si="230"/>
        <v>46953</v>
      </c>
      <c r="GH174" s="263">
        <f t="shared" si="230"/>
        <v>0</v>
      </c>
      <c r="GI174" s="263">
        <f t="shared" si="230"/>
        <v>0</v>
      </c>
      <c r="GJ174" s="263">
        <f t="shared" si="230"/>
        <v>0</v>
      </c>
      <c r="GK174" s="263">
        <f t="shared" si="230"/>
        <v>19914</v>
      </c>
      <c r="GL174" s="263">
        <f t="shared" si="230"/>
        <v>31469</v>
      </c>
      <c r="GM174" s="263">
        <f t="shared" si="230"/>
        <v>0</v>
      </c>
      <c r="GN174" s="263">
        <f t="shared" si="230"/>
        <v>0</v>
      </c>
      <c r="GO174" s="263">
        <f t="shared" si="230"/>
        <v>0</v>
      </c>
      <c r="GP174" s="263">
        <f t="shared" si="230"/>
        <v>58511</v>
      </c>
      <c r="GQ174" s="263">
        <f t="shared" si="230"/>
        <v>9841</v>
      </c>
      <c r="GR174" s="263">
        <f t="shared" si="230"/>
        <v>41748</v>
      </c>
      <c r="GS174" s="263">
        <f t="shared" si="230"/>
        <v>4422</v>
      </c>
      <c r="GT174" s="263">
        <f t="shared" si="230"/>
        <v>0</v>
      </c>
      <c r="GU174" s="263">
        <f t="shared" si="230"/>
        <v>0</v>
      </c>
      <c r="GV174" s="263">
        <f t="shared" si="230"/>
        <v>0</v>
      </c>
      <c r="GW174" s="263">
        <f t="shared" si="230"/>
        <v>0</v>
      </c>
      <c r="GX174" s="263">
        <f t="shared" si="230"/>
        <v>0</v>
      </c>
      <c r="GY174" s="263">
        <f t="shared" si="230"/>
        <v>281357</v>
      </c>
      <c r="GZ174" s="263">
        <f t="shared" si="230"/>
        <v>62632</v>
      </c>
      <c r="HA174" s="263">
        <f t="shared" si="230"/>
        <v>73243</v>
      </c>
      <c r="HB174" s="263">
        <f t="shared" si="230"/>
        <v>13132</v>
      </c>
      <c r="HC174" s="263">
        <f t="shared" si="230"/>
        <v>166966</v>
      </c>
      <c r="HD174" s="263">
        <f t="shared" si="230"/>
        <v>0</v>
      </c>
      <c r="HE174" s="263">
        <f t="shared" si="230"/>
        <v>0</v>
      </c>
      <c r="HF174" s="263">
        <f t="shared" si="230"/>
        <v>61466</v>
      </c>
      <c r="HG174" s="263">
        <f t="shared" si="230"/>
        <v>3825</v>
      </c>
      <c r="HH174" s="263">
        <f t="shared" si="230"/>
        <v>727443</v>
      </c>
    </row>
    <row r="175" spans="1:216" x14ac:dyDescent="0.2">
      <c r="A175" s="263" t="s">
        <v>232</v>
      </c>
      <c r="B175" s="263">
        <f t="shared" ref="B175:Y175" si="231">+B129</f>
        <v>3696068</v>
      </c>
      <c r="C175" s="263">
        <f t="shared" si="231"/>
        <v>1509886</v>
      </c>
      <c r="D175" s="263">
        <f t="shared" si="231"/>
        <v>1206309</v>
      </c>
      <c r="E175" s="263">
        <f t="shared" si="231"/>
        <v>903749</v>
      </c>
      <c r="F175" s="263">
        <f t="shared" si="231"/>
        <v>683133</v>
      </c>
      <c r="G175" s="263">
        <f t="shared" si="231"/>
        <v>448200</v>
      </c>
      <c r="H175" s="263">
        <f t="shared" si="231"/>
        <v>553611</v>
      </c>
      <c r="I175" s="263">
        <f t="shared" si="231"/>
        <v>320802</v>
      </c>
      <c r="J175" s="263">
        <f t="shared" si="231"/>
        <v>402238</v>
      </c>
      <c r="K175" s="263">
        <f t="shared" si="231"/>
        <v>239342</v>
      </c>
      <c r="L175" s="263">
        <f t="shared" si="231"/>
        <v>161821</v>
      </c>
      <c r="M175" s="263">
        <f t="shared" si="231"/>
        <v>78194</v>
      </c>
      <c r="N175" s="263">
        <f t="shared" ref="N175:P175" si="232">+N129</f>
        <v>0</v>
      </c>
      <c r="O175" s="263">
        <f t="shared" si="232"/>
        <v>0</v>
      </c>
      <c r="P175" s="263">
        <f t="shared" si="232"/>
        <v>0</v>
      </c>
      <c r="Q175" s="263">
        <f t="shared" si="231"/>
        <v>51287</v>
      </c>
      <c r="R175" s="263">
        <f t="shared" si="231"/>
        <v>31438</v>
      </c>
      <c r="S175" s="263">
        <f t="shared" si="231"/>
        <v>11111</v>
      </c>
      <c r="T175" s="263">
        <f t="shared" si="231"/>
        <v>688578</v>
      </c>
      <c r="U175" s="263">
        <f t="shared" si="231"/>
        <v>524624</v>
      </c>
      <c r="V175" s="263">
        <f t="shared" si="231"/>
        <v>336749</v>
      </c>
      <c r="W175" s="263">
        <f t="shared" si="231"/>
        <v>34404</v>
      </c>
      <c r="X175" s="263">
        <f t="shared" si="231"/>
        <v>30014</v>
      </c>
      <c r="Y175" s="263">
        <f t="shared" si="231"/>
        <v>6592</v>
      </c>
      <c r="Z175" s="263">
        <f t="shared" ref="Z175:CO175" si="233">+Z107</f>
        <v>2166707</v>
      </c>
      <c r="AA175" s="263">
        <f t="shared" si="233"/>
        <v>2016496</v>
      </c>
      <c r="AB175" s="263">
        <f t="shared" si="233"/>
        <v>92933</v>
      </c>
      <c r="AC175" s="263">
        <f t="shared" si="233"/>
        <v>1103638</v>
      </c>
      <c r="AD175" s="263">
        <f t="shared" si="233"/>
        <v>460600</v>
      </c>
      <c r="AE175" s="263">
        <f t="shared" si="233"/>
        <v>0</v>
      </c>
      <c r="AF175" s="263">
        <f t="shared" si="233"/>
        <v>475050</v>
      </c>
      <c r="AG175" s="263">
        <f t="shared" si="233"/>
        <v>231815</v>
      </c>
      <c r="AH175" s="263">
        <f t="shared" si="233"/>
        <v>720571</v>
      </c>
      <c r="AI175" s="263">
        <f t="shared" si="233"/>
        <v>258889</v>
      </c>
      <c r="AJ175" s="263">
        <f t="shared" si="233"/>
        <v>854236</v>
      </c>
      <c r="AK175" s="263">
        <f t="shared" si="233"/>
        <v>228178</v>
      </c>
      <c r="AL175" s="263">
        <f t="shared" si="233"/>
        <v>11670</v>
      </c>
      <c r="AM175" s="263">
        <f t="shared" si="233"/>
        <v>493062</v>
      </c>
      <c r="AN175" s="263">
        <f t="shared" si="233"/>
        <v>6815</v>
      </c>
      <c r="AO175" s="263">
        <f t="shared" si="233"/>
        <v>182011</v>
      </c>
      <c r="AP175" s="263">
        <f t="shared" si="233"/>
        <v>213544</v>
      </c>
      <c r="AQ175" s="263">
        <f t="shared" si="233"/>
        <v>0</v>
      </c>
      <c r="AR175" s="263">
        <f t="shared" si="233"/>
        <v>112915</v>
      </c>
      <c r="AS175" s="263">
        <f t="shared" si="233"/>
        <v>4302</v>
      </c>
      <c r="AT175" s="263">
        <f t="shared" si="233"/>
        <v>27997</v>
      </c>
      <c r="AU175" s="263">
        <f t="shared" si="233"/>
        <v>0</v>
      </c>
      <c r="AV175" s="263">
        <f t="shared" si="233"/>
        <v>65394</v>
      </c>
      <c r="AW175" s="263">
        <f t="shared" si="233"/>
        <v>0</v>
      </c>
      <c r="AX175" s="263">
        <f t="shared" si="233"/>
        <v>0</v>
      </c>
      <c r="AY175" s="263">
        <f t="shared" si="233"/>
        <v>1258286</v>
      </c>
      <c r="AZ175" s="263">
        <f t="shared" si="233"/>
        <v>203270</v>
      </c>
      <c r="BA175" s="263">
        <f t="shared" si="233"/>
        <v>49400</v>
      </c>
      <c r="BB175" s="263">
        <f t="shared" si="233"/>
        <v>0</v>
      </c>
      <c r="BC175" s="263">
        <f t="shared" si="233"/>
        <v>195988</v>
      </c>
      <c r="BD175" s="263">
        <f t="shared" si="233"/>
        <v>0</v>
      </c>
      <c r="BE175" s="263">
        <f t="shared" si="233"/>
        <v>0</v>
      </c>
      <c r="BF175" s="263">
        <f t="shared" si="233"/>
        <v>0</v>
      </c>
      <c r="BG175" s="263">
        <f t="shared" ref="BG175:BM175" si="234">+BG107</f>
        <v>82486</v>
      </c>
      <c r="BH175" s="263">
        <f t="shared" si="234"/>
        <v>9782</v>
      </c>
      <c r="BI175" s="263">
        <f t="shared" si="234"/>
        <v>0</v>
      </c>
      <c r="BJ175" s="263">
        <f t="shared" si="234"/>
        <v>74353</v>
      </c>
      <c r="BK175" s="263">
        <f t="shared" si="234"/>
        <v>0</v>
      </c>
      <c r="BL175" s="263">
        <f t="shared" si="234"/>
        <v>0</v>
      </c>
      <c r="BM175" s="263">
        <f t="shared" si="234"/>
        <v>0</v>
      </c>
      <c r="BN175" s="263">
        <f t="shared" si="233"/>
        <v>400325</v>
      </c>
      <c r="BO175" s="263">
        <f t="shared" si="233"/>
        <v>6589</v>
      </c>
      <c r="BP175" s="263">
        <f t="shared" si="233"/>
        <v>15392</v>
      </c>
      <c r="BQ175" s="263">
        <f t="shared" si="233"/>
        <v>393736</v>
      </c>
      <c r="BR175" s="263">
        <f t="shared" si="233"/>
        <v>0</v>
      </c>
      <c r="BS175" s="263">
        <f t="shared" si="233"/>
        <v>0</v>
      </c>
      <c r="BT175" s="263">
        <f t="shared" si="233"/>
        <v>0</v>
      </c>
      <c r="BU175" s="263">
        <f t="shared" si="233"/>
        <v>200144</v>
      </c>
      <c r="BV175" s="263">
        <f t="shared" si="233"/>
        <v>8717</v>
      </c>
      <c r="BW175" s="263">
        <f t="shared" si="233"/>
        <v>7755</v>
      </c>
      <c r="BX175" s="263">
        <f t="shared" si="233"/>
        <v>193493</v>
      </c>
      <c r="BY175" s="263">
        <f t="shared" si="233"/>
        <v>6589</v>
      </c>
      <c r="BZ175" s="263">
        <f t="shared" si="233"/>
        <v>0</v>
      </c>
      <c r="CA175" s="263">
        <f t="shared" si="233"/>
        <v>0</v>
      </c>
      <c r="CB175" s="263">
        <f t="shared" si="233"/>
        <v>11393</v>
      </c>
      <c r="CC175" s="263">
        <f t="shared" si="233"/>
        <v>0</v>
      </c>
      <c r="CD175" s="263">
        <f t="shared" si="233"/>
        <v>0</v>
      </c>
      <c r="CE175" s="263">
        <f t="shared" si="233"/>
        <v>11393</v>
      </c>
      <c r="CF175" s="263">
        <f t="shared" si="233"/>
        <v>0</v>
      </c>
      <c r="CG175" s="263">
        <f t="shared" si="233"/>
        <v>0</v>
      </c>
      <c r="CH175" s="263">
        <f t="shared" si="233"/>
        <v>0</v>
      </c>
      <c r="CI175" s="263">
        <f t="shared" si="233"/>
        <v>860512</v>
      </c>
      <c r="CJ175" s="263">
        <f t="shared" si="233"/>
        <v>321127</v>
      </c>
      <c r="CK175" s="263">
        <f t="shared" si="233"/>
        <v>53498</v>
      </c>
      <c r="CL175" s="263">
        <f t="shared" si="233"/>
        <v>621819</v>
      </c>
      <c r="CM175" s="263">
        <f t="shared" si="233"/>
        <v>25875</v>
      </c>
      <c r="CN175" s="263">
        <f t="shared" si="233"/>
        <v>0</v>
      </c>
      <c r="CO175" s="263">
        <f t="shared" si="233"/>
        <v>118104</v>
      </c>
      <c r="CP175" s="263">
        <f t="shared" ref="CP175:DC175" si="235">+CP129</f>
        <v>710942</v>
      </c>
      <c r="CQ175" s="263">
        <f t="shared" si="235"/>
        <v>60695</v>
      </c>
      <c r="CR175" s="263">
        <f t="shared" si="235"/>
        <v>208110</v>
      </c>
      <c r="CS175" s="263">
        <f t="shared" si="235"/>
        <v>50343</v>
      </c>
      <c r="CT175" s="263">
        <f t="shared" si="235"/>
        <v>200581</v>
      </c>
      <c r="CU175" s="263">
        <f t="shared" si="235"/>
        <v>90396</v>
      </c>
      <c r="CV175" s="263">
        <f t="shared" si="235"/>
        <v>224183</v>
      </c>
      <c r="CW175" s="263">
        <f t="shared" si="235"/>
        <v>49346</v>
      </c>
      <c r="CX175" s="263">
        <f t="shared" si="235"/>
        <v>0</v>
      </c>
      <c r="CY175" s="263">
        <f t="shared" si="235"/>
        <v>0</v>
      </c>
      <c r="CZ175" s="263">
        <f t="shared" si="235"/>
        <v>0</v>
      </c>
      <c r="DA175" s="263">
        <f t="shared" si="235"/>
        <v>17164</v>
      </c>
      <c r="DB175" s="263">
        <f t="shared" si="235"/>
        <v>14309</v>
      </c>
      <c r="DC175" s="263">
        <f t="shared" si="235"/>
        <v>13391</v>
      </c>
      <c r="DD175" s="263">
        <f t="shared" ref="DD175:FO175" si="236">+DD107</f>
        <v>2037369</v>
      </c>
      <c r="DE175" s="263">
        <f t="shared" si="236"/>
        <v>887550</v>
      </c>
      <c r="DF175" s="263">
        <f t="shared" si="236"/>
        <v>1033969</v>
      </c>
      <c r="DG175" s="263">
        <f t="shared" si="236"/>
        <v>1218878</v>
      </c>
      <c r="DH175" s="263">
        <f t="shared" si="236"/>
        <v>72674</v>
      </c>
      <c r="DI175" s="263">
        <f t="shared" si="236"/>
        <v>30442</v>
      </c>
      <c r="DJ175" s="263">
        <f t="shared" si="236"/>
        <v>13059</v>
      </c>
      <c r="DK175" s="263">
        <f t="shared" si="236"/>
        <v>2310908</v>
      </c>
      <c r="DL175" s="263">
        <f t="shared" si="236"/>
        <v>1505926</v>
      </c>
      <c r="DM175" s="263">
        <f t="shared" si="236"/>
        <v>1126505</v>
      </c>
      <c r="DN175" s="263">
        <f t="shared" si="236"/>
        <v>272992</v>
      </c>
      <c r="DO175" s="263">
        <f t="shared" si="236"/>
        <v>319436</v>
      </c>
      <c r="DP175" s="263">
        <f t="shared" si="236"/>
        <v>186578</v>
      </c>
      <c r="DQ175" s="263">
        <f t="shared" si="236"/>
        <v>765443</v>
      </c>
      <c r="DR175" s="263">
        <f t="shared" si="236"/>
        <v>0</v>
      </c>
      <c r="DS175" s="263">
        <f t="shared" si="236"/>
        <v>37474</v>
      </c>
      <c r="DT175" s="263">
        <f t="shared" si="236"/>
        <v>171882</v>
      </c>
      <c r="DU175" s="263">
        <f t="shared" si="236"/>
        <v>113209</v>
      </c>
      <c r="DV175" s="263">
        <f t="shared" si="236"/>
        <v>658759</v>
      </c>
      <c r="DW175" s="263">
        <f t="shared" si="236"/>
        <v>144468</v>
      </c>
      <c r="DX175" s="263">
        <f t="shared" si="236"/>
        <v>191749</v>
      </c>
      <c r="DY175" s="263">
        <f t="shared" si="236"/>
        <v>84401</v>
      </c>
      <c r="DZ175" s="263">
        <f t="shared" si="236"/>
        <v>416028</v>
      </c>
      <c r="EA175" s="263">
        <f t="shared" si="236"/>
        <v>0</v>
      </c>
      <c r="EB175" s="263">
        <f t="shared" si="236"/>
        <v>12242</v>
      </c>
      <c r="EC175" s="263">
        <f t="shared" si="236"/>
        <v>63906</v>
      </c>
      <c r="ED175" s="263">
        <f t="shared" si="236"/>
        <v>34939</v>
      </c>
      <c r="EE175" s="263">
        <f t="shared" si="236"/>
        <v>1410769</v>
      </c>
      <c r="EF175" s="263">
        <f t="shared" si="236"/>
        <v>400620</v>
      </c>
      <c r="EG175" s="263">
        <f t="shared" si="236"/>
        <v>456294</v>
      </c>
      <c r="EH175" s="263">
        <f t="shared" si="236"/>
        <v>211260</v>
      </c>
      <c r="EI175" s="263">
        <f t="shared" si="236"/>
        <v>977258</v>
      </c>
      <c r="EJ175" s="263">
        <f t="shared" si="236"/>
        <v>0</v>
      </c>
      <c r="EK175" s="263">
        <f t="shared" si="236"/>
        <v>37377</v>
      </c>
      <c r="EL175" s="263">
        <f t="shared" si="236"/>
        <v>225280</v>
      </c>
      <c r="EM175" s="263">
        <f t="shared" si="236"/>
        <v>119283</v>
      </c>
      <c r="EN175" s="263">
        <f t="shared" si="236"/>
        <v>230408</v>
      </c>
      <c r="EO175" s="263">
        <f t="shared" si="236"/>
        <v>27776</v>
      </c>
      <c r="EP175" s="263">
        <f t="shared" si="236"/>
        <v>34214</v>
      </c>
      <c r="EQ175" s="263">
        <f t="shared" si="236"/>
        <v>69676</v>
      </c>
      <c r="ER175" s="263">
        <f t="shared" si="236"/>
        <v>100468</v>
      </c>
      <c r="ES175" s="263">
        <f t="shared" si="236"/>
        <v>0</v>
      </c>
      <c r="ET175" s="263">
        <f t="shared" si="236"/>
        <v>6905</v>
      </c>
      <c r="EU175" s="263">
        <f t="shared" si="236"/>
        <v>7442</v>
      </c>
      <c r="EV175" s="263">
        <f t="shared" si="236"/>
        <v>17517</v>
      </c>
      <c r="EW175" s="263">
        <f t="shared" si="236"/>
        <v>725904</v>
      </c>
      <c r="EX175" s="263">
        <f t="shared" si="236"/>
        <v>121628</v>
      </c>
      <c r="EY175" s="263">
        <f t="shared" si="236"/>
        <v>142862</v>
      </c>
      <c r="EZ175" s="263">
        <f t="shared" si="236"/>
        <v>135081</v>
      </c>
      <c r="FA175" s="263">
        <f t="shared" si="236"/>
        <v>419967</v>
      </c>
      <c r="FB175" s="263">
        <f t="shared" si="236"/>
        <v>6912</v>
      </c>
      <c r="FC175" s="263">
        <f t="shared" si="236"/>
        <v>18492</v>
      </c>
      <c r="FD175" s="263">
        <f t="shared" si="236"/>
        <v>80880</v>
      </c>
      <c r="FE175" s="263">
        <f t="shared" si="236"/>
        <v>29473</v>
      </c>
      <c r="FF175" s="263">
        <f t="shared" si="236"/>
        <v>193229</v>
      </c>
      <c r="FG175" s="263">
        <f t="shared" si="236"/>
        <v>56286</v>
      </c>
      <c r="FH175" s="263">
        <f t="shared" si="236"/>
        <v>11682</v>
      </c>
      <c r="FI175" s="263">
        <f t="shared" si="236"/>
        <v>68321</v>
      </c>
      <c r="FJ175" s="263">
        <f t="shared" si="236"/>
        <v>35844</v>
      </c>
      <c r="FK175" s="263">
        <f t="shared" si="236"/>
        <v>11157</v>
      </c>
      <c r="FL175" s="263">
        <f t="shared" si="236"/>
        <v>0</v>
      </c>
      <c r="FM175" s="263">
        <f t="shared" si="236"/>
        <v>12530</v>
      </c>
      <c r="FN175" s="263">
        <f t="shared" si="236"/>
        <v>0</v>
      </c>
      <c r="FO175" s="263">
        <f t="shared" si="236"/>
        <v>286846</v>
      </c>
      <c r="FP175" s="263">
        <f t="shared" ref="FP175:HH175" si="237">+FP107</f>
        <v>232282</v>
      </c>
      <c r="FQ175" s="263">
        <f t="shared" si="237"/>
        <v>0</v>
      </c>
      <c r="FR175" s="263">
        <f t="shared" si="237"/>
        <v>0</v>
      </c>
      <c r="FS175" s="263">
        <f t="shared" si="237"/>
        <v>78497</v>
      </c>
      <c r="FT175" s="263">
        <f t="shared" si="237"/>
        <v>0</v>
      </c>
      <c r="FU175" s="263">
        <f t="shared" si="237"/>
        <v>6851</v>
      </c>
      <c r="FV175" s="263">
        <f t="shared" si="237"/>
        <v>0</v>
      </c>
      <c r="FW175" s="263">
        <f t="shared" si="237"/>
        <v>0</v>
      </c>
      <c r="FX175" s="263">
        <f t="shared" si="237"/>
        <v>575834</v>
      </c>
      <c r="FY175" s="263">
        <f t="shared" si="237"/>
        <v>236399</v>
      </c>
      <c r="FZ175" s="263">
        <f t="shared" si="237"/>
        <v>90427</v>
      </c>
      <c r="GA175" s="263">
        <f t="shared" si="237"/>
        <v>55249</v>
      </c>
      <c r="GB175" s="263">
        <f t="shared" si="237"/>
        <v>349812</v>
      </c>
      <c r="GC175" s="263">
        <f t="shared" si="237"/>
        <v>0</v>
      </c>
      <c r="GD175" s="263">
        <f t="shared" si="237"/>
        <v>0</v>
      </c>
      <c r="GE175" s="263">
        <f t="shared" si="237"/>
        <v>48760</v>
      </c>
      <c r="GF175" s="263">
        <f t="shared" si="237"/>
        <v>0</v>
      </c>
      <c r="GG175" s="263">
        <f t="shared" si="237"/>
        <v>87760</v>
      </c>
      <c r="GH175" s="263">
        <f t="shared" si="237"/>
        <v>0</v>
      </c>
      <c r="GI175" s="263">
        <f t="shared" si="237"/>
        <v>0</v>
      </c>
      <c r="GJ175" s="263">
        <f t="shared" si="237"/>
        <v>11459</v>
      </c>
      <c r="GK175" s="263">
        <f t="shared" si="237"/>
        <v>45018</v>
      </c>
      <c r="GL175" s="263">
        <f t="shared" si="237"/>
        <v>67154</v>
      </c>
      <c r="GM175" s="263">
        <f t="shared" si="237"/>
        <v>0</v>
      </c>
      <c r="GN175" s="263">
        <f t="shared" si="237"/>
        <v>0</v>
      </c>
      <c r="GO175" s="263">
        <f t="shared" si="237"/>
        <v>0</v>
      </c>
      <c r="GP175" s="263">
        <f t="shared" si="237"/>
        <v>141039</v>
      </c>
      <c r="GQ175" s="263">
        <f t="shared" si="237"/>
        <v>2530</v>
      </c>
      <c r="GR175" s="263">
        <f t="shared" si="237"/>
        <v>130422</v>
      </c>
      <c r="GS175" s="263">
        <f t="shared" si="237"/>
        <v>5417</v>
      </c>
      <c r="GT175" s="263">
        <f t="shared" si="237"/>
        <v>0</v>
      </c>
      <c r="GU175" s="263">
        <f t="shared" si="237"/>
        <v>0</v>
      </c>
      <c r="GV175" s="263">
        <f t="shared" si="237"/>
        <v>0</v>
      </c>
      <c r="GW175" s="263">
        <f t="shared" si="237"/>
        <v>0</v>
      </c>
      <c r="GX175" s="263">
        <f t="shared" si="237"/>
        <v>0</v>
      </c>
      <c r="GY175" s="263">
        <f t="shared" si="237"/>
        <v>261258</v>
      </c>
      <c r="GZ175" s="263">
        <f t="shared" si="237"/>
        <v>139072</v>
      </c>
      <c r="HA175" s="263">
        <f t="shared" si="237"/>
        <v>55474</v>
      </c>
      <c r="HB175" s="263">
        <f t="shared" si="237"/>
        <v>0</v>
      </c>
      <c r="HC175" s="263">
        <f t="shared" si="237"/>
        <v>155655</v>
      </c>
      <c r="HD175" s="263">
        <f t="shared" si="237"/>
        <v>10060</v>
      </c>
      <c r="HE175" s="263">
        <f t="shared" si="237"/>
        <v>11704</v>
      </c>
      <c r="HF175" s="263">
        <f t="shared" si="237"/>
        <v>27713</v>
      </c>
      <c r="HG175" s="263">
        <f t="shared" si="237"/>
        <v>0</v>
      </c>
      <c r="HH175" s="263">
        <f t="shared" si="237"/>
        <v>1094639</v>
      </c>
    </row>
    <row r="176" spans="1:216" x14ac:dyDescent="0.2">
      <c r="A176" s="263" t="s">
        <v>233</v>
      </c>
      <c r="B176" s="263">
        <f t="shared" ref="B176:Y176" si="238">+B130</f>
        <v>4645255</v>
      </c>
      <c r="C176" s="263">
        <f t="shared" si="238"/>
        <v>1912408</v>
      </c>
      <c r="D176" s="263">
        <f t="shared" si="238"/>
        <v>1276393</v>
      </c>
      <c r="E176" s="263">
        <f t="shared" si="238"/>
        <v>991386</v>
      </c>
      <c r="F176" s="263">
        <f t="shared" si="238"/>
        <v>732098</v>
      </c>
      <c r="G176" s="263">
        <f t="shared" si="238"/>
        <v>492105</v>
      </c>
      <c r="H176" s="263">
        <f t="shared" si="238"/>
        <v>581423</v>
      </c>
      <c r="I176" s="263">
        <f t="shared" si="238"/>
        <v>358947</v>
      </c>
      <c r="J176" s="263">
        <f t="shared" si="238"/>
        <v>297443</v>
      </c>
      <c r="K176" s="263">
        <f t="shared" si="238"/>
        <v>80145</v>
      </c>
      <c r="L176" s="263">
        <f t="shared" si="238"/>
        <v>67531</v>
      </c>
      <c r="M176" s="263">
        <f t="shared" si="238"/>
        <v>16043</v>
      </c>
      <c r="N176" s="263">
        <f t="shared" ref="N176:P176" si="239">+N130</f>
        <v>54904</v>
      </c>
      <c r="O176" s="263">
        <f t="shared" si="239"/>
        <v>44391</v>
      </c>
      <c r="P176" s="263">
        <f t="shared" si="239"/>
        <v>13787</v>
      </c>
      <c r="Q176" s="263">
        <f t="shared" si="238"/>
        <v>223574</v>
      </c>
      <c r="R176" s="263">
        <f t="shared" si="238"/>
        <v>73422</v>
      </c>
      <c r="S176" s="263">
        <f t="shared" si="238"/>
        <v>124380</v>
      </c>
      <c r="T176" s="263">
        <f t="shared" si="238"/>
        <v>809571</v>
      </c>
      <c r="U176" s="263">
        <f t="shared" si="238"/>
        <v>439439</v>
      </c>
      <c r="V176" s="263">
        <f t="shared" si="238"/>
        <v>570943</v>
      </c>
      <c r="W176" s="263">
        <f t="shared" si="238"/>
        <v>279423</v>
      </c>
      <c r="X176" s="263">
        <f t="shared" si="238"/>
        <v>186212</v>
      </c>
      <c r="Y176" s="263">
        <f t="shared" si="238"/>
        <v>108383</v>
      </c>
      <c r="Z176" s="263">
        <f t="shared" ref="Z176:CO176" si="240">+Z108</f>
        <v>3007035</v>
      </c>
      <c r="AA176" s="263">
        <f t="shared" si="240"/>
        <v>2843738</v>
      </c>
      <c r="AB176" s="263">
        <f t="shared" si="240"/>
        <v>475825</v>
      </c>
      <c r="AC176" s="263">
        <f t="shared" si="240"/>
        <v>1701508</v>
      </c>
      <c r="AD176" s="263">
        <f t="shared" si="240"/>
        <v>822843</v>
      </c>
      <c r="AE176" s="263">
        <f t="shared" si="240"/>
        <v>68591</v>
      </c>
      <c r="AF176" s="263">
        <f t="shared" si="240"/>
        <v>734813</v>
      </c>
      <c r="AG176" s="263">
        <f t="shared" si="240"/>
        <v>712619</v>
      </c>
      <c r="AH176" s="263">
        <f t="shared" si="240"/>
        <v>924355</v>
      </c>
      <c r="AI176" s="263">
        <f t="shared" si="240"/>
        <v>354822</v>
      </c>
      <c r="AJ176" s="263">
        <f t="shared" si="240"/>
        <v>865101</v>
      </c>
      <c r="AK176" s="263">
        <f t="shared" si="240"/>
        <v>181720</v>
      </c>
      <c r="AL176" s="263">
        <f t="shared" si="240"/>
        <v>16077</v>
      </c>
      <c r="AM176" s="263">
        <f t="shared" si="240"/>
        <v>703396</v>
      </c>
      <c r="AN176" s="263">
        <f t="shared" si="240"/>
        <v>15799</v>
      </c>
      <c r="AO176" s="263">
        <f t="shared" si="240"/>
        <v>441129</v>
      </c>
      <c r="AP176" s="263">
        <f t="shared" si="240"/>
        <v>119905</v>
      </c>
      <c r="AQ176" s="263">
        <f t="shared" si="240"/>
        <v>0</v>
      </c>
      <c r="AR176" s="263">
        <f t="shared" si="240"/>
        <v>142013</v>
      </c>
      <c r="AS176" s="263">
        <f t="shared" si="240"/>
        <v>64500</v>
      </c>
      <c r="AT176" s="263">
        <f t="shared" si="240"/>
        <v>81195</v>
      </c>
      <c r="AU176" s="263">
        <f t="shared" si="240"/>
        <v>16455</v>
      </c>
      <c r="AV176" s="263">
        <f t="shared" si="240"/>
        <v>155194</v>
      </c>
      <c r="AW176" s="263">
        <f t="shared" si="240"/>
        <v>5554</v>
      </c>
      <c r="AX176" s="263">
        <f t="shared" si="240"/>
        <v>0</v>
      </c>
      <c r="AY176" s="263">
        <f t="shared" si="240"/>
        <v>1424385</v>
      </c>
      <c r="AZ176" s="263">
        <f t="shared" si="240"/>
        <v>183741</v>
      </c>
      <c r="BA176" s="263">
        <f t="shared" si="240"/>
        <v>85689</v>
      </c>
      <c r="BB176" s="263">
        <f t="shared" si="240"/>
        <v>6118</v>
      </c>
      <c r="BC176" s="263">
        <f t="shared" si="240"/>
        <v>118536</v>
      </c>
      <c r="BD176" s="263">
        <f t="shared" si="240"/>
        <v>0</v>
      </c>
      <c r="BE176" s="263">
        <f t="shared" si="240"/>
        <v>0</v>
      </c>
      <c r="BF176" s="263">
        <f t="shared" si="240"/>
        <v>0</v>
      </c>
      <c r="BG176" s="263">
        <f t="shared" ref="BG176:BM176" si="241">+BG108</f>
        <v>112947</v>
      </c>
      <c r="BH176" s="263">
        <f t="shared" si="241"/>
        <v>59856</v>
      </c>
      <c r="BI176" s="263">
        <f t="shared" si="241"/>
        <v>0</v>
      </c>
      <c r="BJ176" s="263">
        <f t="shared" si="241"/>
        <v>46161</v>
      </c>
      <c r="BK176" s="263">
        <f t="shared" si="241"/>
        <v>8685</v>
      </c>
      <c r="BL176" s="263">
        <f t="shared" si="241"/>
        <v>0</v>
      </c>
      <c r="BM176" s="263">
        <f t="shared" si="241"/>
        <v>0</v>
      </c>
      <c r="BN176" s="263">
        <f t="shared" si="240"/>
        <v>607223</v>
      </c>
      <c r="BO176" s="263">
        <f t="shared" si="240"/>
        <v>24634</v>
      </c>
      <c r="BP176" s="263">
        <f t="shared" si="240"/>
        <v>30784</v>
      </c>
      <c r="BQ176" s="263">
        <f t="shared" si="240"/>
        <v>552224</v>
      </c>
      <c r="BR176" s="263">
        <f t="shared" si="240"/>
        <v>44478</v>
      </c>
      <c r="BS176" s="263">
        <f t="shared" si="240"/>
        <v>0</v>
      </c>
      <c r="BT176" s="263">
        <f t="shared" si="240"/>
        <v>0</v>
      </c>
      <c r="BU176" s="263">
        <f t="shared" si="240"/>
        <v>309057</v>
      </c>
      <c r="BV176" s="263">
        <f t="shared" si="240"/>
        <v>43407</v>
      </c>
      <c r="BW176" s="263">
        <f t="shared" si="240"/>
        <v>6469</v>
      </c>
      <c r="BX176" s="263">
        <f t="shared" si="240"/>
        <v>280569</v>
      </c>
      <c r="BY176" s="263">
        <f t="shared" si="240"/>
        <v>0</v>
      </c>
      <c r="BZ176" s="263">
        <f t="shared" si="240"/>
        <v>0</v>
      </c>
      <c r="CA176" s="263">
        <f t="shared" si="240"/>
        <v>0</v>
      </c>
      <c r="CB176" s="263">
        <f t="shared" si="240"/>
        <v>72925</v>
      </c>
      <c r="CC176" s="263">
        <f t="shared" si="240"/>
        <v>18945</v>
      </c>
      <c r="CD176" s="263">
        <f t="shared" si="240"/>
        <v>4999</v>
      </c>
      <c r="CE176" s="263">
        <f t="shared" si="240"/>
        <v>51847</v>
      </c>
      <c r="CF176" s="263">
        <f t="shared" si="240"/>
        <v>0</v>
      </c>
      <c r="CG176" s="263">
        <f t="shared" si="240"/>
        <v>0</v>
      </c>
      <c r="CH176" s="263">
        <f t="shared" si="240"/>
        <v>0</v>
      </c>
      <c r="CI176" s="263">
        <f t="shared" si="240"/>
        <v>707790</v>
      </c>
      <c r="CJ176" s="263">
        <f t="shared" si="240"/>
        <v>246054</v>
      </c>
      <c r="CK176" s="263">
        <f t="shared" si="240"/>
        <v>43053</v>
      </c>
      <c r="CL176" s="263">
        <f t="shared" si="240"/>
        <v>389357</v>
      </c>
      <c r="CM176" s="263">
        <f t="shared" si="240"/>
        <v>1833</v>
      </c>
      <c r="CN176" s="263">
        <f t="shared" si="240"/>
        <v>0</v>
      </c>
      <c r="CO176" s="263">
        <f t="shared" si="240"/>
        <v>150622</v>
      </c>
      <c r="CP176" s="263">
        <f t="shared" ref="CP176:DC176" si="242">+CP130</f>
        <v>896411</v>
      </c>
      <c r="CQ176" s="263">
        <f t="shared" si="242"/>
        <v>168255</v>
      </c>
      <c r="CR176" s="263">
        <f t="shared" si="242"/>
        <v>395006</v>
      </c>
      <c r="CS176" s="263">
        <f t="shared" si="242"/>
        <v>98796</v>
      </c>
      <c r="CT176" s="263">
        <f t="shared" si="242"/>
        <v>271355</v>
      </c>
      <c r="CU176" s="263">
        <f t="shared" si="242"/>
        <v>126564</v>
      </c>
      <c r="CV176" s="263">
        <f t="shared" si="242"/>
        <v>126365</v>
      </c>
      <c r="CW176" s="263">
        <f t="shared" si="242"/>
        <v>127168</v>
      </c>
      <c r="CX176" s="263">
        <f t="shared" si="242"/>
        <v>0</v>
      </c>
      <c r="CY176" s="263">
        <f t="shared" si="242"/>
        <v>0</v>
      </c>
      <c r="CZ176" s="263">
        <f t="shared" si="242"/>
        <v>0</v>
      </c>
      <c r="DA176" s="263">
        <f t="shared" si="242"/>
        <v>43116</v>
      </c>
      <c r="DB176" s="263">
        <f t="shared" si="242"/>
        <v>65055</v>
      </c>
      <c r="DC176" s="263">
        <f t="shared" si="242"/>
        <v>18842</v>
      </c>
      <c r="DD176" s="263">
        <f t="shared" ref="DD176:FO176" si="243">+DD108</f>
        <v>2312325</v>
      </c>
      <c r="DE176" s="263">
        <f t="shared" si="243"/>
        <v>813851</v>
      </c>
      <c r="DF176" s="263">
        <f t="shared" si="243"/>
        <v>1009894</v>
      </c>
      <c r="DG176" s="263">
        <f t="shared" si="243"/>
        <v>1511553</v>
      </c>
      <c r="DH176" s="263">
        <f t="shared" si="243"/>
        <v>29644</v>
      </c>
      <c r="DI176" s="263">
        <f t="shared" si="243"/>
        <v>32882</v>
      </c>
      <c r="DJ176" s="263">
        <f t="shared" si="243"/>
        <v>0</v>
      </c>
      <c r="DK176" s="263">
        <f t="shared" si="243"/>
        <v>2950194</v>
      </c>
      <c r="DL176" s="263">
        <f t="shared" si="243"/>
        <v>2037635</v>
      </c>
      <c r="DM176" s="263">
        <f t="shared" si="243"/>
        <v>1540384</v>
      </c>
      <c r="DN176" s="263">
        <f t="shared" si="243"/>
        <v>359648</v>
      </c>
      <c r="DO176" s="263">
        <f t="shared" si="243"/>
        <v>344363</v>
      </c>
      <c r="DP176" s="263">
        <f t="shared" si="243"/>
        <v>257344</v>
      </c>
      <c r="DQ176" s="263">
        <f t="shared" si="243"/>
        <v>1051994</v>
      </c>
      <c r="DR176" s="263">
        <f t="shared" si="243"/>
        <v>0</v>
      </c>
      <c r="DS176" s="263">
        <f t="shared" si="243"/>
        <v>89616</v>
      </c>
      <c r="DT176" s="263">
        <f t="shared" si="243"/>
        <v>345087</v>
      </c>
      <c r="DU176" s="263">
        <f t="shared" si="243"/>
        <v>107855</v>
      </c>
      <c r="DV176" s="263">
        <f t="shared" si="243"/>
        <v>872360</v>
      </c>
      <c r="DW176" s="263">
        <f t="shared" si="243"/>
        <v>203551</v>
      </c>
      <c r="DX176" s="263">
        <f t="shared" si="243"/>
        <v>248119</v>
      </c>
      <c r="DY176" s="263">
        <f t="shared" si="243"/>
        <v>132444</v>
      </c>
      <c r="DZ176" s="263">
        <f t="shared" si="243"/>
        <v>532267</v>
      </c>
      <c r="EA176" s="263">
        <f t="shared" si="243"/>
        <v>0</v>
      </c>
      <c r="EB176" s="263">
        <f t="shared" si="243"/>
        <v>55642</v>
      </c>
      <c r="EC176" s="263">
        <f t="shared" si="243"/>
        <v>181834</v>
      </c>
      <c r="ED176" s="263">
        <f t="shared" si="243"/>
        <v>103937</v>
      </c>
      <c r="EE176" s="263">
        <f t="shared" si="243"/>
        <v>1927363</v>
      </c>
      <c r="EF176" s="263">
        <f t="shared" si="243"/>
        <v>500632</v>
      </c>
      <c r="EG176" s="263">
        <f t="shared" si="243"/>
        <v>520027</v>
      </c>
      <c r="EH176" s="263">
        <f t="shared" si="243"/>
        <v>322746</v>
      </c>
      <c r="EI176" s="263">
        <f t="shared" si="243"/>
        <v>1338747</v>
      </c>
      <c r="EJ176" s="263">
        <f t="shared" si="243"/>
        <v>0</v>
      </c>
      <c r="EK176" s="263">
        <f t="shared" si="243"/>
        <v>141573</v>
      </c>
      <c r="EL176" s="263">
        <f t="shared" si="243"/>
        <v>444022</v>
      </c>
      <c r="EM176" s="263">
        <f t="shared" si="243"/>
        <v>177650</v>
      </c>
      <c r="EN176" s="263">
        <f t="shared" si="243"/>
        <v>366948</v>
      </c>
      <c r="EO176" s="263">
        <f t="shared" si="243"/>
        <v>40620</v>
      </c>
      <c r="EP176" s="263">
        <f t="shared" si="243"/>
        <v>60412</v>
      </c>
      <c r="EQ176" s="263">
        <f t="shared" si="243"/>
        <v>47983</v>
      </c>
      <c r="ER176" s="263">
        <f t="shared" si="243"/>
        <v>204900</v>
      </c>
      <c r="ES176" s="263">
        <f t="shared" si="243"/>
        <v>0</v>
      </c>
      <c r="ET176" s="263">
        <f t="shared" si="243"/>
        <v>13598</v>
      </c>
      <c r="EU176" s="263">
        <f t="shared" si="243"/>
        <v>26197</v>
      </c>
      <c r="EV176" s="263">
        <f t="shared" si="243"/>
        <v>26955</v>
      </c>
      <c r="EW176" s="263">
        <f t="shared" si="243"/>
        <v>1010861</v>
      </c>
      <c r="EX176" s="263">
        <f t="shared" si="243"/>
        <v>192985</v>
      </c>
      <c r="EY176" s="263">
        <f t="shared" si="243"/>
        <v>228887</v>
      </c>
      <c r="EZ176" s="263">
        <f t="shared" si="243"/>
        <v>211152</v>
      </c>
      <c r="FA176" s="263">
        <f t="shared" si="243"/>
        <v>536607</v>
      </c>
      <c r="FB176" s="263">
        <f t="shared" si="243"/>
        <v>9181</v>
      </c>
      <c r="FC176" s="263">
        <f t="shared" si="243"/>
        <v>39753</v>
      </c>
      <c r="FD176" s="263">
        <f t="shared" si="243"/>
        <v>140084</v>
      </c>
      <c r="FE176" s="263">
        <f t="shared" si="243"/>
        <v>69895</v>
      </c>
      <c r="FF176" s="263">
        <f t="shared" si="243"/>
        <v>304442</v>
      </c>
      <c r="FG176" s="263">
        <f t="shared" si="243"/>
        <v>78877</v>
      </c>
      <c r="FH176" s="263">
        <f t="shared" si="243"/>
        <v>15374</v>
      </c>
      <c r="FI176" s="263">
        <f t="shared" si="243"/>
        <v>52288</v>
      </c>
      <c r="FJ176" s="263">
        <f t="shared" si="243"/>
        <v>59844</v>
      </c>
      <c r="FK176" s="263">
        <f t="shared" si="243"/>
        <v>2742</v>
      </c>
      <c r="FL176" s="263">
        <f t="shared" si="243"/>
        <v>0</v>
      </c>
      <c r="FM176" s="263">
        <f t="shared" si="243"/>
        <v>26897</v>
      </c>
      <c r="FN176" s="263">
        <f t="shared" si="243"/>
        <v>30144</v>
      </c>
      <c r="FO176" s="263">
        <f t="shared" si="243"/>
        <v>365067</v>
      </c>
      <c r="FP176" s="263">
        <f t="shared" ref="FP176:HH176" si="244">+FP108</f>
        <v>251281</v>
      </c>
      <c r="FQ176" s="263">
        <f t="shared" si="244"/>
        <v>6768</v>
      </c>
      <c r="FR176" s="263">
        <f t="shared" si="244"/>
        <v>9169</v>
      </c>
      <c r="FS176" s="263">
        <f t="shared" si="244"/>
        <v>150848</v>
      </c>
      <c r="FT176" s="263">
        <f t="shared" si="244"/>
        <v>0</v>
      </c>
      <c r="FU176" s="263">
        <f t="shared" si="244"/>
        <v>0</v>
      </c>
      <c r="FV176" s="263">
        <f t="shared" si="244"/>
        <v>0</v>
      </c>
      <c r="FW176" s="263">
        <f t="shared" si="244"/>
        <v>0</v>
      </c>
      <c r="FX176" s="263">
        <f t="shared" si="244"/>
        <v>723669</v>
      </c>
      <c r="FY176" s="263">
        <f t="shared" si="244"/>
        <v>107158</v>
      </c>
      <c r="FZ176" s="263">
        <f t="shared" si="244"/>
        <v>150288</v>
      </c>
      <c r="GA176" s="263">
        <f t="shared" si="244"/>
        <v>145126</v>
      </c>
      <c r="GB176" s="263">
        <f t="shared" si="244"/>
        <v>454734</v>
      </c>
      <c r="GC176" s="263">
        <f t="shared" si="244"/>
        <v>0</v>
      </c>
      <c r="GD176" s="263">
        <f t="shared" si="244"/>
        <v>7377</v>
      </c>
      <c r="GE176" s="263">
        <f t="shared" si="244"/>
        <v>28071</v>
      </c>
      <c r="GF176" s="263">
        <f t="shared" si="244"/>
        <v>3068</v>
      </c>
      <c r="GG176" s="263">
        <f t="shared" si="244"/>
        <v>181583</v>
      </c>
      <c r="GH176" s="263">
        <f t="shared" si="244"/>
        <v>27960</v>
      </c>
      <c r="GI176" s="263">
        <f t="shared" si="244"/>
        <v>0</v>
      </c>
      <c r="GJ176" s="263">
        <f t="shared" si="244"/>
        <v>11429</v>
      </c>
      <c r="GK176" s="263">
        <f t="shared" si="244"/>
        <v>116336</v>
      </c>
      <c r="GL176" s="263">
        <f t="shared" si="244"/>
        <v>92172</v>
      </c>
      <c r="GM176" s="263">
        <f t="shared" si="244"/>
        <v>0</v>
      </c>
      <c r="GN176" s="263">
        <f t="shared" si="244"/>
        <v>0</v>
      </c>
      <c r="GO176" s="263">
        <f t="shared" si="244"/>
        <v>0</v>
      </c>
      <c r="GP176" s="263">
        <f t="shared" si="244"/>
        <v>126874</v>
      </c>
      <c r="GQ176" s="263">
        <f t="shared" si="244"/>
        <v>6294</v>
      </c>
      <c r="GR176" s="263">
        <f t="shared" si="244"/>
        <v>109938</v>
      </c>
      <c r="GS176" s="263">
        <f t="shared" si="244"/>
        <v>38938</v>
      </c>
      <c r="GT176" s="263">
        <f t="shared" si="244"/>
        <v>0</v>
      </c>
      <c r="GU176" s="263">
        <f t="shared" si="244"/>
        <v>0</v>
      </c>
      <c r="GV176" s="263">
        <f t="shared" si="244"/>
        <v>0</v>
      </c>
      <c r="GW176" s="263">
        <f t="shared" si="244"/>
        <v>0</v>
      </c>
      <c r="GX176" s="263">
        <f t="shared" si="244"/>
        <v>0</v>
      </c>
      <c r="GY176" s="263">
        <f t="shared" si="244"/>
        <v>313778</v>
      </c>
      <c r="GZ176" s="263">
        <f t="shared" si="244"/>
        <v>104761</v>
      </c>
      <c r="HA176" s="263">
        <f t="shared" si="244"/>
        <v>51810</v>
      </c>
      <c r="HB176" s="263">
        <f t="shared" si="244"/>
        <v>20894</v>
      </c>
      <c r="HC176" s="263">
        <f t="shared" si="244"/>
        <v>164007</v>
      </c>
      <c r="HD176" s="263">
        <f t="shared" si="244"/>
        <v>12879</v>
      </c>
      <c r="HE176" s="263">
        <f t="shared" si="244"/>
        <v>4841</v>
      </c>
      <c r="HF176" s="263">
        <f t="shared" si="244"/>
        <v>37397</v>
      </c>
      <c r="HG176" s="263">
        <f t="shared" si="244"/>
        <v>4510</v>
      </c>
      <c r="HH176" s="263">
        <f t="shared" si="244"/>
        <v>1234531</v>
      </c>
    </row>
    <row r="177" spans="1:216" x14ac:dyDescent="0.2">
      <c r="A177" s="263" t="s">
        <v>234</v>
      </c>
      <c r="B177" s="263">
        <f t="shared" ref="B177:Y177" si="245">+B131</f>
        <v>6431063</v>
      </c>
      <c r="C177" s="263">
        <f t="shared" si="245"/>
        <v>2137377</v>
      </c>
      <c r="D177" s="263">
        <f t="shared" si="245"/>
        <v>1563891</v>
      </c>
      <c r="E177" s="263">
        <f t="shared" si="245"/>
        <v>1077941</v>
      </c>
      <c r="F177" s="263">
        <f t="shared" si="245"/>
        <v>618013</v>
      </c>
      <c r="G177" s="263">
        <f t="shared" si="245"/>
        <v>671033</v>
      </c>
      <c r="H177" s="263">
        <f t="shared" si="245"/>
        <v>660149</v>
      </c>
      <c r="I177" s="263">
        <f t="shared" si="245"/>
        <v>316707</v>
      </c>
      <c r="J177" s="263">
        <f t="shared" si="245"/>
        <v>474563</v>
      </c>
      <c r="K177" s="263">
        <f t="shared" si="245"/>
        <v>143699</v>
      </c>
      <c r="L177" s="263">
        <f t="shared" si="245"/>
        <v>68534</v>
      </c>
      <c r="M177" s="263">
        <f t="shared" si="245"/>
        <v>72011</v>
      </c>
      <c r="N177" s="263">
        <f t="shared" ref="N177:P177" si="246">+N131</f>
        <v>132311</v>
      </c>
      <c r="O177" s="263">
        <f t="shared" si="246"/>
        <v>57645</v>
      </c>
      <c r="P177" s="263">
        <f t="shared" si="246"/>
        <v>86291</v>
      </c>
      <c r="Q177" s="263">
        <f t="shared" si="245"/>
        <v>546767</v>
      </c>
      <c r="R177" s="263">
        <f t="shared" si="245"/>
        <v>191542</v>
      </c>
      <c r="S177" s="263">
        <f t="shared" si="245"/>
        <v>346518</v>
      </c>
      <c r="T177" s="263">
        <f t="shared" si="245"/>
        <v>396846</v>
      </c>
      <c r="U177" s="263">
        <f t="shared" si="245"/>
        <v>287279</v>
      </c>
      <c r="V177" s="263">
        <f t="shared" si="245"/>
        <v>145140</v>
      </c>
      <c r="W177" s="263">
        <f t="shared" si="245"/>
        <v>222969</v>
      </c>
      <c r="X177" s="263">
        <f t="shared" si="245"/>
        <v>175416</v>
      </c>
      <c r="Y177" s="263">
        <f t="shared" si="245"/>
        <v>64654</v>
      </c>
      <c r="Z177" s="263">
        <f t="shared" ref="Z177:CO177" si="247">+Z109</f>
        <v>4176858</v>
      </c>
      <c r="AA177" s="263">
        <f t="shared" si="247"/>
        <v>3809859</v>
      </c>
      <c r="AB177" s="263">
        <f t="shared" si="247"/>
        <v>542785</v>
      </c>
      <c r="AC177" s="263">
        <f t="shared" si="247"/>
        <v>1744794</v>
      </c>
      <c r="AD177" s="263">
        <f t="shared" si="247"/>
        <v>1190606</v>
      </c>
      <c r="AE177" s="263">
        <f t="shared" si="247"/>
        <v>68293</v>
      </c>
      <c r="AF177" s="263">
        <f t="shared" si="247"/>
        <v>786733</v>
      </c>
      <c r="AG177" s="263">
        <f t="shared" si="247"/>
        <v>670255</v>
      </c>
      <c r="AH177" s="263">
        <f t="shared" si="247"/>
        <v>1123378</v>
      </c>
      <c r="AI177" s="263">
        <f t="shared" si="247"/>
        <v>365035</v>
      </c>
      <c r="AJ177" s="263">
        <f t="shared" si="247"/>
        <v>1664822</v>
      </c>
      <c r="AK177" s="263">
        <f t="shared" si="247"/>
        <v>713124</v>
      </c>
      <c r="AL177" s="263">
        <f t="shared" si="247"/>
        <v>62706</v>
      </c>
      <c r="AM177" s="263">
        <f t="shared" si="247"/>
        <v>1310963</v>
      </c>
      <c r="AN177" s="263">
        <f t="shared" si="247"/>
        <v>63159</v>
      </c>
      <c r="AO177" s="263">
        <f t="shared" si="247"/>
        <v>633437</v>
      </c>
      <c r="AP177" s="263">
        <f t="shared" si="247"/>
        <v>607043</v>
      </c>
      <c r="AQ177" s="263">
        <f t="shared" si="247"/>
        <v>12633</v>
      </c>
      <c r="AR177" s="263">
        <f t="shared" si="247"/>
        <v>204167</v>
      </c>
      <c r="AS177" s="263">
        <f t="shared" si="247"/>
        <v>198309</v>
      </c>
      <c r="AT177" s="263">
        <f t="shared" si="247"/>
        <v>287845</v>
      </c>
      <c r="AU177" s="263">
        <f t="shared" si="247"/>
        <v>56007</v>
      </c>
      <c r="AV177" s="263">
        <f t="shared" si="247"/>
        <v>315121</v>
      </c>
      <c r="AW177" s="263">
        <f t="shared" si="247"/>
        <v>92365</v>
      </c>
      <c r="AX177" s="263">
        <f t="shared" si="247"/>
        <v>27878</v>
      </c>
      <c r="AY177" s="263">
        <f t="shared" si="247"/>
        <v>2245680</v>
      </c>
      <c r="AZ177" s="263">
        <f t="shared" si="247"/>
        <v>594159</v>
      </c>
      <c r="BA177" s="263">
        <f t="shared" si="247"/>
        <v>33920</v>
      </c>
      <c r="BB177" s="263">
        <f t="shared" si="247"/>
        <v>16702</v>
      </c>
      <c r="BC177" s="263">
        <f t="shared" si="247"/>
        <v>545413</v>
      </c>
      <c r="BD177" s="263">
        <f t="shared" si="247"/>
        <v>0</v>
      </c>
      <c r="BE177" s="263">
        <f t="shared" si="247"/>
        <v>0</v>
      </c>
      <c r="BF177" s="263">
        <f t="shared" si="247"/>
        <v>0</v>
      </c>
      <c r="BG177" s="263">
        <f t="shared" ref="BG177:BM177" si="248">+BG109</f>
        <v>66077</v>
      </c>
      <c r="BH177" s="263">
        <f t="shared" si="248"/>
        <v>6613</v>
      </c>
      <c r="BI177" s="263">
        <f t="shared" si="248"/>
        <v>0</v>
      </c>
      <c r="BJ177" s="263">
        <f t="shared" si="248"/>
        <v>58737</v>
      </c>
      <c r="BK177" s="263">
        <f t="shared" si="248"/>
        <v>0</v>
      </c>
      <c r="BL177" s="263">
        <f t="shared" si="248"/>
        <v>0</v>
      </c>
      <c r="BM177" s="263">
        <f t="shared" si="248"/>
        <v>0</v>
      </c>
      <c r="BN177" s="263">
        <f t="shared" si="247"/>
        <v>952972</v>
      </c>
      <c r="BO177" s="263">
        <f t="shared" si="247"/>
        <v>34532</v>
      </c>
      <c r="BP177" s="263">
        <f t="shared" si="247"/>
        <v>22780</v>
      </c>
      <c r="BQ177" s="263">
        <f t="shared" si="247"/>
        <v>918586</v>
      </c>
      <c r="BR177" s="263">
        <f t="shared" si="247"/>
        <v>8828</v>
      </c>
      <c r="BS177" s="263">
        <f t="shared" si="247"/>
        <v>0</v>
      </c>
      <c r="BT177" s="263">
        <f t="shared" si="247"/>
        <v>0</v>
      </c>
      <c r="BU177" s="263">
        <f t="shared" si="247"/>
        <v>676804</v>
      </c>
      <c r="BV177" s="263">
        <f t="shared" si="247"/>
        <v>14546</v>
      </c>
      <c r="BW177" s="263">
        <f t="shared" si="247"/>
        <v>14447</v>
      </c>
      <c r="BX177" s="263">
        <f t="shared" si="247"/>
        <v>657664</v>
      </c>
      <c r="BY177" s="263">
        <f t="shared" si="247"/>
        <v>19634</v>
      </c>
      <c r="BZ177" s="263">
        <f t="shared" si="247"/>
        <v>0</v>
      </c>
      <c r="CA177" s="263">
        <f t="shared" si="247"/>
        <v>0</v>
      </c>
      <c r="CB177" s="263">
        <f t="shared" si="247"/>
        <v>242378</v>
      </c>
      <c r="CC177" s="263">
        <f t="shared" si="247"/>
        <v>184813</v>
      </c>
      <c r="CD177" s="263">
        <f t="shared" si="247"/>
        <v>16983</v>
      </c>
      <c r="CE177" s="263">
        <f t="shared" si="247"/>
        <v>82605</v>
      </c>
      <c r="CF177" s="263">
        <f t="shared" si="247"/>
        <v>0</v>
      </c>
      <c r="CG177" s="263">
        <f t="shared" si="247"/>
        <v>0</v>
      </c>
      <c r="CH177" s="263">
        <f t="shared" si="247"/>
        <v>0</v>
      </c>
      <c r="CI177" s="263">
        <f t="shared" si="247"/>
        <v>784984</v>
      </c>
      <c r="CJ177" s="263">
        <f t="shared" si="247"/>
        <v>196662</v>
      </c>
      <c r="CK177" s="263">
        <f t="shared" si="247"/>
        <v>52589</v>
      </c>
      <c r="CL177" s="263">
        <f t="shared" si="247"/>
        <v>563686</v>
      </c>
      <c r="CM177" s="263">
        <f t="shared" si="247"/>
        <v>0</v>
      </c>
      <c r="CN177" s="263">
        <f t="shared" si="247"/>
        <v>0</v>
      </c>
      <c r="CO177" s="263">
        <f t="shared" si="247"/>
        <v>137576</v>
      </c>
      <c r="CP177" s="263">
        <f t="shared" ref="CP177:DC177" si="249">+CP131</f>
        <v>1395076</v>
      </c>
      <c r="CQ177" s="263">
        <f t="shared" si="249"/>
        <v>177383</v>
      </c>
      <c r="CR177" s="263">
        <f t="shared" si="249"/>
        <v>565469</v>
      </c>
      <c r="CS177" s="263">
        <f t="shared" si="249"/>
        <v>96293</v>
      </c>
      <c r="CT177" s="263">
        <f t="shared" si="249"/>
        <v>379570</v>
      </c>
      <c r="CU177" s="263">
        <f t="shared" si="249"/>
        <v>246973</v>
      </c>
      <c r="CV177" s="263">
        <f t="shared" si="249"/>
        <v>282428</v>
      </c>
      <c r="CW177" s="263">
        <f t="shared" si="249"/>
        <v>267755</v>
      </c>
      <c r="CX177" s="263">
        <f t="shared" si="249"/>
        <v>0</v>
      </c>
      <c r="CY177" s="263">
        <f t="shared" si="249"/>
        <v>0</v>
      </c>
      <c r="CZ177" s="263">
        <f t="shared" si="249"/>
        <v>0</v>
      </c>
      <c r="DA177" s="263">
        <f t="shared" si="249"/>
        <v>100493</v>
      </c>
      <c r="DB177" s="263">
        <f t="shared" si="249"/>
        <v>168726</v>
      </c>
      <c r="DC177" s="263">
        <f t="shared" si="249"/>
        <v>53816</v>
      </c>
      <c r="DD177" s="263">
        <f t="shared" ref="DD177:FO177" si="250">+DD109</f>
        <v>2470950</v>
      </c>
      <c r="DE177" s="263">
        <f t="shared" si="250"/>
        <v>837929</v>
      </c>
      <c r="DF177" s="263">
        <f t="shared" si="250"/>
        <v>1154851</v>
      </c>
      <c r="DG177" s="263">
        <f t="shared" si="250"/>
        <v>1354568</v>
      </c>
      <c r="DH177" s="263">
        <f t="shared" si="250"/>
        <v>72219</v>
      </c>
      <c r="DI177" s="263">
        <f t="shared" si="250"/>
        <v>30343</v>
      </c>
      <c r="DJ177" s="263">
        <f t="shared" si="250"/>
        <v>0</v>
      </c>
      <c r="DK177" s="263">
        <f t="shared" si="250"/>
        <v>4202944</v>
      </c>
      <c r="DL177" s="263">
        <f t="shared" si="250"/>
        <v>3061704</v>
      </c>
      <c r="DM177" s="263">
        <f t="shared" si="250"/>
        <v>2141718</v>
      </c>
      <c r="DN177" s="263">
        <f t="shared" si="250"/>
        <v>673770</v>
      </c>
      <c r="DO177" s="263">
        <f t="shared" si="250"/>
        <v>364058</v>
      </c>
      <c r="DP177" s="263">
        <f t="shared" si="250"/>
        <v>345426</v>
      </c>
      <c r="DQ177" s="263">
        <f t="shared" si="250"/>
        <v>1281987</v>
      </c>
      <c r="DR177" s="263">
        <f t="shared" si="250"/>
        <v>0</v>
      </c>
      <c r="DS177" s="263">
        <f t="shared" si="250"/>
        <v>88353</v>
      </c>
      <c r="DT177" s="263">
        <f t="shared" si="250"/>
        <v>355532</v>
      </c>
      <c r="DU177" s="263">
        <f t="shared" si="250"/>
        <v>159495</v>
      </c>
      <c r="DV177" s="263">
        <f t="shared" si="250"/>
        <v>1579967</v>
      </c>
      <c r="DW177" s="263">
        <f t="shared" si="250"/>
        <v>624126</v>
      </c>
      <c r="DX177" s="263">
        <f t="shared" si="250"/>
        <v>376968</v>
      </c>
      <c r="DY177" s="263">
        <f t="shared" si="250"/>
        <v>248705</v>
      </c>
      <c r="DZ177" s="263">
        <f t="shared" si="250"/>
        <v>895447</v>
      </c>
      <c r="EA177" s="263">
        <f t="shared" si="250"/>
        <v>0</v>
      </c>
      <c r="EB177" s="263">
        <f t="shared" si="250"/>
        <v>63930</v>
      </c>
      <c r="EC177" s="263">
        <f t="shared" si="250"/>
        <v>234726</v>
      </c>
      <c r="ED177" s="263">
        <f t="shared" si="250"/>
        <v>132544</v>
      </c>
      <c r="EE177" s="263">
        <f t="shared" si="250"/>
        <v>2873311</v>
      </c>
      <c r="EF177" s="263">
        <f t="shared" si="250"/>
        <v>1082004</v>
      </c>
      <c r="EG177" s="263">
        <f t="shared" si="250"/>
        <v>660796</v>
      </c>
      <c r="EH177" s="263">
        <f t="shared" si="250"/>
        <v>485093</v>
      </c>
      <c r="EI177" s="263">
        <f t="shared" si="250"/>
        <v>1759728</v>
      </c>
      <c r="EJ177" s="263">
        <f t="shared" si="250"/>
        <v>0</v>
      </c>
      <c r="EK177" s="263">
        <f t="shared" si="250"/>
        <v>116344</v>
      </c>
      <c r="EL177" s="263">
        <f t="shared" si="250"/>
        <v>544915</v>
      </c>
      <c r="EM177" s="263">
        <f t="shared" si="250"/>
        <v>248513</v>
      </c>
      <c r="EN177" s="263">
        <f t="shared" si="250"/>
        <v>552496</v>
      </c>
      <c r="EO177" s="263">
        <f t="shared" si="250"/>
        <v>179572</v>
      </c>
      <c r="EP177" s="263">
        <f t="shared" si="250"/>
        <v>82634</v>
      </c>
      <c r="EQ177" s="263">
        <f t="shared" si="250"/>
        <v>112078</v>
      </c>
      <c r="ER177" s="263">
        <f t="shared" si="250"/>
        <v>268544</v>
      </c>
      <c r="ES177" s="263">
        <f t="shared" si="250"/>
        <v>0</v>
      </c>
      <c r="ET177" s="263">
        <f t="shared" si="250"/>
        <v>16782</v>
      </c>
      <c r="EU177" s="263">
        <f t="shared" si="250"/>
        <v>24133</v>
      </c>
      <c r="EV177" s="263">
        <f t="shared" si="250"/>
        <v>27156</v>
      </c>
      <c r="EW177" s="263">
        <f t="shared" si="250"/>
        <v>1351987</v>
      </c>
      <c r="EX177" s="263">
        <f t="shared" si="250"/>
        <v>461368</v>
      </c>
      <c r="EY177" s="263">
        <f t="shared" si="250"/>
        <v>213511</v>
      </c>
      <c r="EZ177" s="263">
        <f t="shared" si="250"/>
        <v>289160</v>
      </c>
      <c r="FA177" s="263">
        <f t="shared" si="250"/>
        <v>655418</v>
      </c>
      <c r="FB177" s="263">
        <f t="shared" si="250"/>
        <v>3959</v>
      </c>
      <c r="FC177" s="263">
        <f t="shared" si="250"/>
        <v>91534</v>
      </c>
      <c r="FD177" s="263">
        <f t="shared" si="250"/>
        <v>156079</v>
      </c>
      <c r="FE177" s="263">
        <f t="shared" si="250"/>
        <v>60972</v>
      </c>
      <c r="FF177" s="263">
        <f t="shared" si="250"/>
        <v>273885</v>
      </c>
      <c r="FG177" s="263">
        <f t="shared" si="250"/>
        <v>105077</v>
      </c>
      <c r="FH177" s="263">
        <f t="shared" si="250"/>
        <v>19677</v>
      </c>
      <c r="FI177" s="263">
        <f t="shared" si="250"/>
        <v>19399</v>
      </c>
      <c r="FJ177" s="263">
        <f t="shared" si="250"/>
        <v>36404</v>
      </c>
      <c r="FK177" s="263">
        <f t="shared" si="250"/>
        <v>8852</v>
      </c>
      <c r="FL177" s="263">
        <f t="shared" si="250"/>
        <v>0</v>
      </c>
      <c r="FM177" s="263">
        <f t="shared" si="250"/>
        <v>7256</v>
      </c>
      <c r="FN177" s="263">
        <f t="shared" si="250"/>
        <v>3511</v>
      </c>
      <c r="FO177" s="263">
        <f t="shared" si="250"/>
        <v>236044</v>
      </c>
      <c r="FP177" s="263">
        <f t="shared" ref="FP177:HH177" si="251">+FP109</f>
        <v>176905</v>
      </c>
      <c r="FQ177" s="263">
        <f t="shared" si="251"/>
        <v>5355</v>
      </c>
      <c r="FR177" s="263">
        <f t="shared" si="251"/>
        <v>3489</v>
      </c>
      <c r="FS177" s="263">
        <f t="shared" si="251"/>
        <v>88153</v>
      </c>
      <c r="FT177" s="263">
        <f t="shared" si="251"/>
        <v>0</v>
      </c>
      <c r="FU177" s="263">
        <f t="shared" si="251"/>
        <v>0</v>
      </c>
      <c r="FV177" s="263">
        <f t="shared" si="251"/>
        <v>8397</v>
      </c>
      <c r="FW177" s="263">
        <f t="shared" si="251"/>
        <v>0</v>
      </c>
      <c r="FX177" s="263">
        <f t="shared" si="251"/>
        <v>988950</v>
      </c>
      <c r="FY177" s="263">
        <f t="shared" si="251"/>
        <v>217200</v>
      </c>
      <c r="FZ177" s="263">
        <f t="shared" si="251"/>
        <v>165249</v>
      </c>
      <c r="GA177" s="263">
        <f t="shared" si="251"/>
        <v>101909</v>
      </c>
      <c r="GB177" s="263">
        <f t="shared" si="251"/>
        <v>652382</v>
      </c>
      <c r="GC177" s="263">
        <f t="shared" si="251"/>
        <v>0</v>
      </c>
      <c r="GD177" s="263">
        <f t="shared" si="251"/>
        <v>17254</v>
      </c>
      <c r="GE177" s="263">
        <f t="shared" si="251"/>
        <v>71770</v>
      </c>
      <c r="GF177" s="263">
        <f t="shared" si="251"/>
        <v>21275</v>
      </c>
      <c r="GG177" s="263">
        <f t="shared" si="251"/>
        <v>246890</v>
      </c>
      <c r="GH177" s="263">
        <f t="shared" si="251"/>
        <v>22795</v>
      </c>
      <c r="GI177" s="263">
        <f t="shared" si="251"/>
        <v>15540</v>
      </c>
      <c r="GJ177" s="263">
        <f t="shared" si="251"/>
        <v>10181</v>
      </c>
      <c r="GK177" s="263">
        <f t="shared" si="251"/>
        <v>133706</v>
      </c>
      <c r="GL177" s="263">
        <f t="shared" si="251"/>
        <v>151986</v>
      </c>
      <c r="GM177" s="263">
        <f t="shared" si="251"/>
        <v>0</v>
      </c>
      <c r="GN177" s="263">
        <f t="shared" si="251"/>
        <v>0</v>
      </c>
      <c r="GO177" s="263">
        <f t="shared" si="251"/>
        <v>0</v>
      </c>
      <c r="GP177" s="263">
        <f t="shared" si="251"/>
        <v>109846</v>
      </c>
      <c r="GQ177" s="263">
        <f t="shared" si="251"/>
        <v>12120</v>
      </c>
      <c r="GR177" s="263">
        <f t="shared" si="251"/>
        <v>56999</v>
      </c>
      <c r="GS177" s="263">
        <f t="shared" si="251"/>
        <v>46781</v>
      </c>
      <c r="GT177" s="263">
        <f t="shared" si="251"/>
        <v>0</v>
      </c>
      <c r="GU177" s="263">
        <f t="shared" si="251"/>
        <v>0</v>
      </c>
      <c r="GV177" s="263">
        <f t="shared" si="251"/>
        <v>0</v>
      </c>
      <c r="GW177" s="263">
        <f t="shared" si="251"/>
        <v>13336</v>
      </c>
      <c r="GX177" s="263">
        <f t="shared" si="251"/>
        <v>0</v>
      </c>
      <c r="GY177" s="263">
        <f t="shared" si="251"/>
        <v>509836</v>
      </c>
      <c r="GZ177" s="263">
        <f t="shared" si="251"/>
        <v>256257</v>
      </c>
      <c r="HA177" s="263">
        <f t="shared" si="251"/>
        <v>108826</v>
      </c>
      <c r="HB177" s="263">
        <f t="shared" si="251"/>
        <v>19031</v>
      </c>
      <c r="HC177" s="263">
        <f t="shared" si="251"/>
        <v>205608</v>
      </c>
      <c r="HD177" s="263">
        <f t="shared" si="251"/>
        <v>10482</v>
      </c>
      <c r="HE177" s="263">
        <f t="shared" si="251"/>
        <v>13252</v>
      </c>
      <c r="HF177" s="263">
        <f t="shared" si="251"/>
        <v>45921</v>
      </c>
      <c r="HG177" s="263">
        <f t="shared" si="251"/>
        <v>9768</v>
      </c>
      <c r="HH177" s="263">
        <f t="shared" si="251"/>
        <v>1938346</v>
      </c>
    </row>
    <row r="178" spans="1:216" x14ac:dyDescent="0.2">
      <c r="A178" s="263" t="s">
        <v>235</v>
      </c>
      <c r="B178" s="263">
        <f t="shared" ref="B178:Y178" si="252">+B132</f>
        <v>4119121</v>
      </c>
      <c r="C178" s="263">
        <f t="shared" si="252"/>
        <v>1683179</v>
      </c>
      <c r="D178" s="263">
        <f t="shared" si="252"/>
        <v>1309332</v>
      </c>
      <c r="E178" s="263">
        <f t="shared" si="252"/>
        <v>987340</v>
      </c>
      <c r="F178" s="263">
        <f t="shared" si="252"/>
        <v>794670</v>
      </c>
      <c r="G178" s="263">
        <f t="shared" si="252"/>
        <v>439557</v>
      </c>
      <c r="H178" s="263">
        <f t="shared" si="252"/>
        <v>500662</v>
      </c>
      <c r="I178" s="263">
        <f t="shared" si="252"/>
        <v>305131</v>
      </c>
      <c r="J178" s="263">
        <f t="shared" si="252"/>
        <v>294897</v>
      </c>
      <c r="K178" s="263">
        <f t="shared" si="252"/>
        <v>244171</v>
      </c>
      <c r="L178" s="263">
        <f t="shared" si="252"/>
        <v>196663</v>
      </c>
      <c r="M178" s="263">
        <f t="shared" si="252"/>
        <v>70547</v>
      </c>
      <c r="N178" s="263">
        <f t="shared" ref="N178:P178" si="253">+N132</f>
        <v>22312</v>
      </c>
      <c r="O178" s="263">
        <f t="shared" si="253"/>
        <v>13595</v>
      </c>
      <c r="P178" s="263">
        <f t="shared" si="253"/>
        <v>8226</v>
      </c>
      <c r="Q178" s="263">
        <f t="shared" si="252"/>
        <v>181497</v>
      </c>
      <c r="R178" s="263">
        <f t="shared" si="252"/>
        <v>45071</v>
      </c>
      <c r="S178" s="263">
        <f t="shared" si="252"/>
        <v>66512</v>
      </c>
      <c r="T178" s="263">
        <f t="shared" si="252"/>
        <v>572462</v>
      </c>
      <c r="U178" s="263">
        <f t="shared" si="252"/>
        <v>500525</v>
      </c>
      <c r="V178" s="263">
        <f t="shared" si="252"/>
        <v>86134</v>
      </c>
      <c r="W178" s="263">
        <f t="shared" si="252"/>
        <v>386385</v>
      </c>
      <c r="X178" s="263">
        <f t="shared" si="252"/>
        <v>358999</v>
      </c>
      <c r="Y178" s="263">
        <f t="shared" si="252"/>
        <v>35843</v>
      </c>
      <c r="Z178" s="263">
        <f t="shared" ref="Z178:CO178" si="254">+Z110</f>
        <v>2704168</v>
      </c>
      <c r="AA178" s="263">
        <f t="shared" si="254"/>
        <v>2411754</v>
      </c>
      <c r="AB178" s="263">
        <f t="shared" si="254"/>
        <v>174239</v>
      </c>
      <c r="AC178" s="263">
        <f t="shared" si="254"/>
        <v>1115930</v>
      </c>
      <c r="AD178" s="263">
        <f t="shared" si="254"/>
        <v>648311</v>
      </c>
      <c r="AE178" s="263">
        <f t="shared" si="254"/>
        <v>111601</v>
      </c>
      <c r="AF178" s="263">
        <f t="shared" si="254"/>
        <v>584031</v>
      </c>
      <c r="AG178" s="263">
        <f t="shared" si="254"/>
        <v>657204</v>
      </c>
      <c r="AH178" s="263">
        <f t="shared" si="254"/>
        <v>1047729</v>
      </c>
      <c r="AI178" s="263">
        <f t="shared" si="254"/>
        <v>400510</v>
      </c>
      <c r="AJ178" s="263">
        <f t="shared" si="254"/>
        <v>992928</v>
      </c>
      <c r="AK178" s="263">
        <f t="shared" si="254"/>
        <v>257075</v>
      </c>
      <c r="AL178" s="263">
        <f t="shared" si="254"/>
        <v>50272</v>
      </c>
      <c r="AM178" s="263">
        <f t="shared" si="254"/>
        <v>946070</v>
      </c>
      <c r="AN178" s="263">
        <f t="shared" si="254"/>
        <v>3148</v>
      </c>
      <c r="AO178" s="263">
        <f t="shared" si="254"/>
        <v>284983</v>
      </c>
      <c r="AP178" s="263">
        <f t="shared" si="254"/>
        <v>415123</v>
      </c>
      <c r="AQ178" s="263">
        <f t="shared" si="254"/>
        <v>6870</v>
      </c>
      <c r="AR178" s="263">
        <f t="shared" si="254"/>
        <v>225657</v>
      </c>
      <c r="AS178" s="263">
        <f t="shared" si="254"/>
        <v>91042</v>
      </c>
      <c r="AT178" s="263">
        <f t="shared" si="254"/>
        <v>166943</v>
      </c>
      <c r="AU178" s="263">
        <f t="shared" si="254"/>
        <v>56210</v>
      </c>
      <c r="AV178" s="263">
        <f t="shared" si="254"/>
        <v>208147</v>
      </c>
      <c r="AW178" s="263">
        <f t="shared" si="254"/>
        <v>11783</v>
      </c>
      <c r="AX178" s="263">
        <f t="shared" si="254"/>
        <v>7563</v>
      </c>
      <c r="AY178" s="263">
        <f t="shared" si="254"/>
        <v>1338037</v>
      </c>
      <c r="AZ178" s="263">
        <f t="shared" si="254"/>
        <v>256037</v>
      </c>
      <c r="BA178" s="263">
        <f t="shared" si="254"/>
        <v>13072</v>
      </c>
      <c r="BB178" s="263">
        <f t="shared" si="254"/>
        <v>38101</v>
      </c>
      <c r="BC178" s="263">
        <f t="shared" si="254"/>
        <v>192734</v>
      </c>
      <c r="BD178" s="263">
        <f t="shared" si="254"/>
        <v>35363</v>
      </c>
      <c r="BE178" s="263">
        <f t="shared" si="254"/>
        <v>0</v>
      </c>
      <c r="BF178" s="263">
        <f t="shared" si="254"/>
        <v>0</v>
      </c>
      <c r="BG178" s="263">
        <f t="shared" ref="BG178:BM178" si="255">+BG110</f>
        <v>12087</v>
      </c>
      <c r="BH178" s="263">
        <f t="shared" si="255"/>
        <v>11942</v>
      </c>
      <c r="BI178" s="263">
        <f t="shared" si="255"/>
        <v>9163</v>
      </c>
      <c r="BJ178" s="263">
        <f t="shared" si="255"/>
        <v>3604</v>
      </c>
      <c r="BK178" s="263">
        <f t="shared" si="255"/>
        <v>0</v>
      </c>
      <c r="BL178" s="263">
        <f t="shared" si="255"/>
        <v>0</v>
      </c>
      <c r="BM178" s="263">
        <f t="shared" si="255"/>
        <v>0</v>
      </c>
      <c r="BN178" s="263">
        <f t="shared" si="254"/>
        <v>482519</v>
      </c>
      <c r="BO178" s="263">
        <f t="shared" si="254"/>
        <v>0</v>
      </c>
      <c r="BP178" s="263">
        <f t="shared" si="254"/>
        <v>27623</v>
      </c>
      <c r="BQ178" s="263">
        <f t="shared" si="254"/>
        <v>458731</v>
      </c>
      <c r="BR178" s="263">
        <f t="shared" si="254"/>
        <v>0</v>
      </c>
      <c r="BS178" s="263">
        <f t="shared" si="254"/>
        <v>0</v>
      </c>
      <c r="BT178" s="263">
        <f t="shared" si="254"/>
        <v>0</v>
      </c>
      <c r="BU178" s="263">
        <f t="shared" si="254"/>
        <v>356218</v>
      </c>
      <c r="BV178" s="263">
        <f t="shared" si="254"/>
        <v>16282</v>
      </c>
      <c r="BW178" s="263">
        <f t="shared" si="254"/>
        <v>13737</v>
      </c>
      <c r="BX178" s="263">
        <f t="shared" si="254"/>
        <v>332435</v>
      </c>
      <c r="BY178" s="263">
        <f t="shared" si="254"/>
        <v>9478</v>
      </c>
      <c r="BZ178" s="263">
        <f t="shared" si="254"/>
        <v>0</v>
      </c>
      <c r="CA178" s="263">
        <f t="shared" si="254"/>
        <v>0</v>
      </c>
      <c r="CB178" s="263">
        <f t="shared" si="254"/>
        <v>11628</v>
      </c>
      <c r="CC178" s="263">
        <f t="shared" si="254"/>
        <v>0</v>
      </c>
      <c r="CD178" s="263">
        <f t="shared" si="254"/>
        <v>13212</v>
      </c>
      <c r="CE178" s="263">
        <f t="shared" si="254"/>
        <v>11942</v>
      </c>
      <c r="CF178" s="263">
        <f t="shared" si="254"/>
        <v>0</v>
      </c>
      <c r="CG178" s="263">
        <f t="shared" si="254"/>
        <v>0</v>
      </c>
      <c r="CH178" s="263">
        <f t="shared" si="254"/>
        <v>0</v>
      </c>
      <c r="CI178" s="263">
        <f t="shared" si="254"/>
        <v>769350</v>
      </c>
      <c r="CJ178" s="263">
        <f t="shared" si="254"/>
        <v>159866</v>
      </c>
      <c r="CK178" s="263">
        <f t="shared" si="254"/>
        <v>73684</v>
      </c>
      <c r="CL178" s="263">
        <f t="shared" si="254"/>
        <v>397897</v>
      </c>
      <c r="CM178" s="263">
        <f t="shared" si="254"/>
        <v>0</v>
      </c>
      <c r="CN178" s="263">
        <f t="shared" si="254"/>
        <v>0</v>
      </c>
      <c r="CO178" s="263">
        <f t="shared" si="254"/>
        <v>322186</v>
      </c>
      <c r="CP178" s="263">
        <f t="shared" ref="CP178:DC178" si="256">+CP132</f>
        <v>642963</v>
      </c>
      <c r="CQ178" s="263">
        <f t="shared" si="256"/>
        <v>117498</v>
      </c>
      <c r="CR178" s="263">
        <f t="shared" si="256"/>
        <v>231154</v>
      </c>
      <c r="CS178" s="263">
        <f t="shared" si="256"/>
        <v>96956</v>
      </c>
      <c r="CT178" s="263">
        <f t="shared" si="256"/>
        <v>115314</v>
      </c>
      <c r="CU178" s="263">
        <f t="shared" si="256"/>
        <v>100073</v>
      </c>
      <c r="CV178" s="263">
        <f t="shared" si="256"/>
        <v>115313</v>
      </c>
      <c r="CW178" s="263">
        <f t="shared" si="256"/>
        <v>105643</v>
      </c>
      <c r="CX178" s="263">
        <f t="shared" si="256"/>
        <v>0</v>
      </c>
      <c r="CY178" s="263">
        <f t="shared" si="256"/>
        <v>0</v>
      </c>
      <c r="CZ178" s="263">
        <f t="shared" si="256"/>
        <v>0</v>
      </c>
      <c r="DA178" s="263">
        <f t="shared" si="256"/>
        <v>20336</v>
      </c>
      <c r="DB178" s="263">
        <f t="shared" si="256"/>
        <v>72409</v>
      </c>
      <c r="DC178" s="263">
        <f t="shared" si="256"/>
        <v>4150</v>
      </c>
      <c r="DD178" s="263">
        <f t="shared" ref="DD178:FO178" si="257">+DD110</f>
        <v>1714178</v>
      </c>
      <c r="DE178" s="263">
        <f t="shared" si="257"/>
        <v>641450</v>
      </c>
      <c r="DF178" s="263">
        <f t="shared" si="257"/>
        <v>1075636</v>
      </c>
      <c r="DG178" s="263">
        <f t="shared" si="257"/>
        <v>732498</v>
      </c>
      <c r="DH178" s="263">
        <f t="shared" si="257"/>
        <v>42355</v>
      </c>
      <c r="DI178" s="263">
        <f t="shared" si="257"/>
        <v>0</v>
      </c>
      <c r="DJ178" s="263">
        <f t="shared" si="257"/>
        <v>23067</v>
      </c>
      <c r="DK178" s="263">
        <f t="shared" si="257"/>
        <v>2872107</v>
      </c>
      <c r="DL178" s="263">
        <f t="shared" si="257"/>
        <v>2166629</v>
      </c>
      <c r="DM178" s="263">
        <f t="shared" si="257"/>
        <v>1308218</v>
      </c>
      <c r="DN178" s="263">
        <f t="shared" si="257"/>
        <v>413657</v>
      </c>
      <c r="DO178" s="263">
        <f t="shared" si="257"/>
        <v>298142</v>
      </c>
      <c r="DP178" s="263">
        <f t="shared" si="257"/>
        <v>304870</v>
      </c>
      <c r="DQ178" s="263">
        <f t="shared" si="257"/>
        <v>728999</v>
      </c>
      <c r="DR178" s="263">
        <f t="shared" si="257"/>
        <v>7357</v>
      </c>
      <c r="DS178" s="263">
        <f t="shared" si="257"/>
        <v>70616</v>
      </c>
      <c r="DT178" s="263">
        <f t="shared" si="257"/>
        <v>273819</v>
      </c>
      <c r="DU178" s="263">
        <f t="shared" si="257"/>
        <v>112680</v>
      </c>
      <c r="DV178" s="263">
        <f t="shared" si="257"/>
        <v>1254257</v>
      </c>
      <c r="DW178" s="263">
        <f t="shared" si="257"/>
        <v>500495</v>
      </c>
      <c r="DX178" s="263">
        <f t="shared" si="257"/>
        <v>271697</v>
      </c>
      <c r="DY178" s="263">
        <f t="shared" si="257"/>
        <v>219522</v>
      </c>
      <c r="DZ178" s="263">
        <f t="shared" si="257"/>
        <v>722813</v>
      </c>
      <c r="EA178" s="263">
        <f t="shared" si="257"/>
        <v>0</v>
      </c>
      <c r="EB178" s="263">
        <f t="shared" si="257"/>
        <v>49455</v>
      </c>
      <c r="EC178" s="263">
        <f t="shared" si="257"/>
        <v>237700</v>
      </c>
      <c r="ED178" s="263">
        <f t="shared" si="257"/>
        <v>95400</v>
      </c>
      <c r="EE178" s="263">
        <f t="shared" si="257"/>
        <v>2041390</v>
      </c>
      <c r="EF178" s="263">
        <f t="shared" si="257"/>
        <v>809426</v>
      </c>
      <c r="EG178" s="263">
        <f t="shared" si="257"/>
        <v>520543</v>
      </c>
      <c r="EH178" s="263">
        <f t="shared" si="257"/>
        <v>432862</v>
      </c>
      <c r="EI178" s="263">
        <f t="shared" si="257"/>
        <v>1228985</v>
      </c>
      <c r="EJ178" s="263">
        <f t="shared" si="257"/>
        <v>7357</v>
      </c>
      <c r="EK178" s="263">
        <f t="shared" si="257"/>
        <v>116977</v>
      </c>
      <c r="EL178" s="263">
        <f t="shared" si="257"/>
        <v>456050</v>
      </c>
      <c r="EM178" s="263">
        <f t="shared" si="257"/>
        <v>196507</v>
      </c>
      <c r="EN178" s="263">
        <f t="shared" si="257"/>
        <v>300625</v>
      </c>
      <c r="EO178" s="263">
        <f t="shared" si="257"/>
        <v>23966</v>
      </c>
      <c r="EP178" s="263">
        <f t="shared" si="257"/>
        <v>27789</v>
      </c>
      <c r="EQ178" s="263">
        <f t="shared" si="257"/>
        <v>54951</v>
      </c>
      <c r="ER178" s="263">
        <f t="shared" si="257"/>
        <v>164503</v>
      </c>
      <c r="ES178" s="263">
        <f t="shared" si="257"/>
        <v>0</v>
      </c>
      <c r="ET178" s="263">
        <f t="shared" si="257"/>
        <v>3475</v>
      </c>
      <c r="EU178" s="263">
        <f t="shared" si="257"/>
        <v>11230</v>
      </c>
      <c r="EV178" s="263">
        <f t="shared" si="257"/>
        <v>16320</v>
      </c>
      <c r="EW178" s="263">
        <f t="shared" si="257"/>
        <v>637088</v>
      </c>
      <c r="EX178" s="263">
        <f t="shared" si="257"/>
        <v>150172</v>
      </c>
      <c r="EY178" s="263">
        <f t="shared" si="257"/>
        <v>82532</v>
      </c>
      <c r="EZ178" s="263">
        <f t="shared" si="257"/>
        <v>113835</v>
      </c>
      <c r="FA178" s="263">
        <f t="shared" si="257"/>
        <v>308284</v>
      </c>
      <c r="FB178" s="263">
        <f t="shared" si="257"/>
        <v>4617</v>
      </c>
      <c r="FC178" s="263">
        <f t="shared" si="257"/>
        <v>21539</v>
      </c>
      <c r="FD178" s="263">
        <f t="shared" si="257"/>
        <v>125212</v>
      </c>
      <c r="FE178" s="263">
        <f t="shared" si="257"/>
        <v>41878</v>
      </c>
      <c r="FF178" s="263">
        <f t="shared" si="257"/>
        <v>457911</v>
      </c>
      <c r="FG178" s="263">
        <f t="shared" si="257"/>
        <v>150878</v>
      </c>
      <c r="FH178" s="263">
        <f t="shared" si="257"/>
        <v>60418</v>
      </c>
      <c r="FI178" s="263">
        <f t="shared" si="257"/>
        <v>105309</v>
      </c>
      <c r="FJ178" s="263">
        <f t="shared" si="257"/>
        <v>109805</v>
      </c>
      <c r="FK178" s="263">
        <f t="shared" si="257"/>
        <v>0</v>
      </c>
      <c r="FL178" s="263">
        <f t="shared" si="257"/>
        <v>0</v>
      </c>
      <c r="FM178" s="263">
        <f t="shared" si="257"/>
        <v>33830</v>
      </c>
      <c r="FN178" s="263">
        <f t="shared" si="257"/>
        <v>20554</v>
      </c>
      <c r="FO178" s="263">
        <f t="shared" si="257"/>
        <v>118284</v>
      </c>
      <c r="FP178" s="263">
        <f t="shared" ref="FP178:HH178" si="258">+FP110</f>
        <v>61852</v>
      </c>
      <c r="FQ178" s="263">
        <f t="shared" si="258"/>
        <v>0</v>
      </c>
      <c r="FR178" s="263">
        <f t="shared" si="258"/>
        <v>0</v>
      </c>
      <c r="FS178" s="263">
        <f t="shared" si="258"/>
        <v>55883</v>
      </c>
      <c r="FT178" s="263">
        <f t="shared" si="258"/>
        <v>0</v>
      </c>
      <c r="FU178" s="263">
        <f t="shared" si="258"/>
        <v>0</v>
      </c>
      <c r="FV178" s="263">
        <f t="shared" si="258"/>
        <v>8601</v>
      </c>
      <c r="FW178" s="263">
        <f t="shared" si="258"/>
        <v>2970</v>
      </c>
      <c r="FX178" s="263">
        <f t="shared" si="258"/>
        <v>804032</v>
      </c>
      <c r="FY178" s="263">
        <f t="shared" si="258"/>
        <v>270342</v>
      </c>
      <c r="FZ178" s="263">
        <f t="shared" si="258"/>
        <v>171525</v>
      </c>
      <c r="GA178" s="263">
        <f t="shared" si="258"/>
        <v>157887</v>
      </c>
      <c r="GB178" s="263">
        <f t="shared" si="258"/>
        <v>382224</v>
      </c>
      <c r="GC178" s="263">
        <f t="shared" si="258"/>
        <v>0</v>
      </c>
      <c r="GD178" s="263">
        <f t="shared" si="258"/>
        <v>10909</v>
      </c>
      <c r="GE178" s="263">
        <f t="shared" si="258"/>
        <v>25116</v>
      </c>
      <c r="GF178" s="263">
        <f t="shared" si="258"/>
        <v>20867</v>
      </c>
      <c r="GG178" s="263">
        <f t="shared" si="258"/>
        <v>187369</v>
      </c>
      <c r="GH178" s="263">
        <f t="shared" si="258"/>
        <v>0</v>
      </c>
      <c r="GI178" s="263">
        <f t="shared" si="258"/>
        <v>0</v>
      </c>
      <c r="GJ178" s="263">
        <f t="shared" si="258"/>
        <v>6469</v>
      </c>
      <c r="GK178" s="263">
        <f t="shared" si="258"/>
        <v>104317</v>
      </c>
      <c r="GL178" s="263">
        <f t="shared" si="258"/>
        <v>128773</v>
      </c>
      <c r="GM178" s="263">
        <f t="shared" si="258"/>
        <v>0</v>
      </c>
      <c r="GN178" s="263">
        <f t="shared" si="258"/>
        <v>0</v>
      </c>
      <c r="GO178" s="263">
        <f t="shared" si="258"/>
        <v>0</v>
      </c>
      <c r="GP178" s="263">
        <f t="shared" si="258"/>
        <v>98335</v>
      </c>
      <c r="GQ178" s="263">
        <f t="shared" si="258"/>
        <v>0</v>
      </c>
      <c r="GR178" s="263">
        <f t="shared" si="258"/>
        <v>67537</v>
      </c>
      <c r="GS178" s="263">
        <f t="shared" si="258"/>
        <v>42773</v>
      </c>
      <c r="GT178" s="263">
        <f t="shared" si="258"/>
        <v>0</v>
      </c>
      <c r="GU178" s="263">
        <f t="shared" si="258"/>
        <v>0</v>
      </c>
      <c r="GV178" s="263">
        <f t="shared" si="258"/>
        <v>0</v>
      </c>
      <c r="GW178" s="263">
        <f t="shared" si="258"/>
        <v>0</v>
      </c>
      <c r="GX178" s="263">
        <f t="shared" si="258"/>
        <v>0</v>
      </c>
      <c r="GY178" s="263">
        <f t="shared" si="258"/>
        <v>437303</v>
      </c>
      <c r="GZ178" s="263">
        <f t="shared" si="258"/>
        <v>136449</v>
      </c>
      <c r="HA178" s="263">
        <f t="shared" si="258"/>
        <v>51116</v>
      </c>
      <c r="HB178" s="263">
        <f t="shared" si="258"/>
        <v>53998</v>
      </c>
      <c r="HC178" s="263">
        <f t="shared" si="258"/>
        <v>201667</v>
      </c>
      <c r="HD178" s="263">
        <f t="shared" si="258"/>
        <v>15600</v>
      </c>
      <c r="HE178" s="263">
        <f t="shared" si="258"/>
        <v>19132</v>
      </c>
      <c r="HF178" s="263">
        <f t="shared" si="258"/>
        <v>89356</v>
      </c>
      <c r="HG178" s="263">
        <f t="shared" si="258"/>
        <v>62430</v>
      </c>
      <c r="HH178" s="263">
        <f t="shared" si="258"/>
        <v>1367113</v>
      </c>
    </row>
    <row r="179" spans="1:216" x14ac:dyDescent="0.2">
      <c r="A179" s="263" t="s">
        <v>236</v>
      </c>
      <c r="B179" s="263">
        <f t="shared" ref="B179:Y179" si="259">+B133</f>
        <v>2957546</v>
      </c>
      <c r="C179" s="263">
        <f t="shared" si="259"/>
        <v>1051799</v>
      </c>
      <c r="D179" s="263">
        <f t="shared" si="259"/>
        <v>810539</v>
      </c>
      <c r="E179" s="263">
        <f t="shared" si="259"/>
        <v>593326</v>
      </c>
      <c r="F179" s="263">
        <f t="shared" si="259"/>
        <v>401455</v>
      </c>
      <c r="G179" s="263">
        <f t="shared" si="259"/>
        <v>331618</v>
      </c>
      <c r="H179" s="263">
        <f t="shared" si="259"/>
        <v>319764</v>
      </c>
      <c r="I179" s="263">
        <f t="shared" si="259"/>
        <v>103223</v>
      </c>
      <c r="J179" s="263">
        <f t="shared" si="259"/>
        <v>266172</v>
      </c>
      <c r="K179" s="263">
        <f t="shared" si="259"/>
        <v>82292</v>
      </c>
      <c r="L179" s="263">
        <f t="shared" si="259"/>
        <v>70212</v>
      </c>
      <c r="M179" s="263">
        <f t="shared" si="259"/>
        <v>16429</v>
      </c>
      <c r="N179" s="263">
        <f t="shared" ref="N179:P179" si="260">+N133</f>
        <v>24951</v>
      </c>
      <c r="O179" s="263">
        <f t="shared" si="260"/>
        <v>13046</v>
      </c>
      <c r="P179" s="263">
        <f t="shared" si="260"/>
        <v>15049</v>
      </c>
      <c r="Q179" s="263">
        <f t="shared" si="259"/>
        <v>130966</v>
      </c>
      <c r="R179" s="263">
        <f t="shared" si="259"/>
        <v>66102</v>
      </c>
      <c r="S179" s="263">
        <f t="shared" si="259"/>
        <v>28990</v>
      </c>
      <c r="T179" s="263">
        <f t="shared" si="259"/>
        <v>326319</v>
      </c>
      <c r="U179" s="263">
        <f t="shared" si="259"/>
        <v>291410</v>
      </c>
      <c r="V179" s="263">
        <f t="shared" si="259"/>
        <v>66228</v>
      </c>
      <c r="W179" s="263">
        <f t="shared" si="259"/>
        <v>128873</v>
      </c>
      <c r="X179" s="263">
        <f t="shared" si="259"/>
        <v>84485</v>
      </c>
      <c r="Y179" s="263">
        <f t="shared" si="259"/>
        <v>46588</v>
      </c>
      <c r="Z179" s="263">
        <f t="shared" ref="Z179:CO179" si="261">+Z111</f>
        <v>1956211</v>
      </c>
      <c r="AA179" s="263">
        <f t="shared" si="261"/>
        <v>1749010</v>
      </c>
      <c r="AB179" s="263">
        <f t="shared" si="261"/>
        <v>95352</v>
      </c>
      <c r="AC179" s="263">
        <f t="shared" si="261"/>
        <v>718035</v>
      </c>
      <c r="AD179" s="263">
        <f t="shared" si="261"/>
        <v>685033</v>
      </c>
      <c r="AE179" s="263">
        <f t="shared" si="261"/>
        <v>37708</v>
      </c>
      <c r="AF179" s="263">
        <f t="shared" si="261"/>
        <v>259100</v>
      </c>
      <c r="AG179" s="263">
        <f t="shared" si="261"/>
        <v>175616</v>
      </c>
      <c r="AH179" s="263">
        <f t="shared" si="261"/>
        <v>423716</v>
      </c>
      <c r="AI179" s="263">
        <f t="shared" si="261"/>
        <v>216336</v>
      </c>
      <c r="AJ179" s="263">
        <f t="shared" si="261"/>
        <v>803261</v>
      </c>
      <c r="AK179" s="263">
        <f t="shared" si="261"/>
        <v>137383</v>
      </c>
      <c r="AL179" s="263">
        <f t="shared" si="261"/>
        <v>43335</v>
      </c>
      <c r="AM179" s="263">
        <f t="shared" si="261"/>
        <v>684279</v>
      </c>
      <c r="AN179" s="263">
        <f t="shared" si="261"/>
        <v>13589</v>
      </c>
      <c r="AO179" s="263">
        <f t="shared" si="261"/>
        <v>181253</v>
      </c>
      <c r="AP179" s="263">
        <f t="shared" si="261"/>
        <v>396273</v>
      </c>
      <c r="AQ179" s="263">
        <f t="shared" si="261"/>
        <v>0</v>
      </c>
      <c r="AR179" s="263">
        <f t="shared" si="261"/>
        <v>104806</v>
      </c>
      <c r="AS179" s="263">
        <f t="shared" si="261"/>
        <v>17998</v>
      </c>
      <c r="AT179" s="263">
        <f t="shared" si="261"/>
        <v>94250</v>
      </c>
      <c r="AU179" s="263">
        <f t="shared" si="261"/>
        <v>53571</v>
      </c>
      <c r="AV179" s="263">
        <f t="shared" si="261"/>
        <v>140915</v>
      </c>
      <c r="AW179" s="263">
        <f t="shared" si="261"/>
        <v>32231</v>
      </c>
      <c r="AX179" s="263">
        <f t="shared" si="261"/>
        <v>0</v>
      </c>
      <c r="AY179" s="263">
        <f t="shared" si="261"/>
        <v>1036819</v>
      </c>
      <c r="AZ179" s="263">
        <f t="shared" si="261"/>
        <v>222227</v>
      </c>
      <c r="BA179" s="263">
        <f t="shared" si="261"/>
        <v>7297</v>
      </c>
      <c r="BB179" s="263">
        <f t="shared" si="261"/>
        <v>6639</v>
      </c>
      <c r="BC179" s="263">
        <f t="shared" si="261"/>
        <v>211321</v>
      </c>
      <c r="BD179" s="263">
        <f t="shared" si="261"/>
        <v>0</v>
      </c>
      <c r="BE179" s="263">
        <f t="shared" si="261"/>
        <v>0</v>
      </c>
      <c r="BF179" s="263">
        <f t="shared" si="261"/>
        <v>0</v>
      </c>
      <c r="BG179" s="263">
        <f t="shared" ref="BG179:BM179" si="262">+BG111</f>
        <v>13575</v>
      </c>
      <c r="BH179" s="263">
        <f t="shared" si="262"/>
        <v>17398</v>
      </c>
      <c r="BI179" s="263">
        <f t="shared" si="262"/>
        <v>7668</v>
      </c>
      <c r="BJ179" s="263">
        <f t="shared" si="262"/>
        <v>7669</v>
      </c>
      <c r="BK179" s="263">
        <f t="shared" si="262"/>
        <v>0</v>
      </c>
      <c r="BL179" s="263">
        <f t="shared" si="262"/>
        <v>0</v>
      </c>
      <c r="BM179" s="263">
        <f t="shared" si="262"/>
        <v>0</v>
      </c>
      <c r="BN179" s="263">
        <f t="shared" si="261"/>
        <v>291140</v>
      </c>
      <c r="BO179" s="263">
        <f t="shared" si="261"/>
        <v>0</v>
      </c>
      <c r="BP179" s="263">
        <f t="shared" si="261"/>
        <v>16250</v>
      </c>
      <c r="BQ179" s="263">
        <f t="shared" si="261"/>
        <v>275597</v>
      </c>
      <c r="BR179" s="263">
        <f t="shared" si="261"/>
        <v>1554</v>
      </c>
      <c r="BS179" s="263">
        <f t="shared" si="261"/>
        <v>0</v>
      </c>
      <c r="BT179" s="263">
        <f t="shared" si="261"/>
        <v>0</v>
      </c>
      <c r="BU179" s="263">
        <f t="shared" si="261"/>
        <v>313634</v>
      </c>
      <c r="BV179" s="263">
        <f t="shared" si="261"/>
        <v>0</v>
      </c>
      <c r="BW179" s="263">
        <f t="shared" si="261"/>
        <v>27640</v>
      </c>
      <c r="BX179" s="263">
        <f t="shared" si="261"/>
        <v>281601</v>
      </c>
      <c r="BY179" s="263">
        <f t="shared" si="261"/>
        <v>3159</v>
      </c>
      <c r="BZ179" s="263">
        <f t="shared" si="261"/>
        <v>0</v>
      </c>
      <c r="CA179" s="263">
        <f t="shared" si="261"/>
        <v>0</v>
      </c>
      <c r="CB179" s="263">
        <f t="shared" si="261"/>
        <v>23904</v>
      </c>
      <c r="CC179" s="263">
        <f t="shared" si="261"/>
        <v>14781</v>
      </c>
      <c r="CD179" s="263">
        <f t="shared" si="261"/>
        <v>0</v>
      </c>
      <c r="CE179" s="263">
        <f t="shared" si="261"/>
        <v>9450</v>
      </c>
      <c r="CF179" s="263">
        <f t="shared" si="261"/>
        <v>0</v>
      </c>
      <c r="CG179" s="263">
        <f t="shared" si="261"/>
        <v>0</v>
      </c>
      <c r="CH179" s="263">
        <f t="shared" si="261"/>
        <v>0</v>
      </c>
      <c r="CI179" s="263">
        <f t="shared" si="261"/>
        <v>534725</v>
      </c>
      <c r="CJ179" s="263">
        <f t="shared" si="261"/>
        <v>170199</v>
      </c>
      <c r="CK179" s="263">
        <f t="shared" si="261"/>
        <v>22151</v>
      </c>
      <c r="CL179" s="263">
        <f t="shared" si="261"/>
        <v>363594</v>
      </c>
      <c r="CM179" s="263">
        <f t="shared" si="261"/>
        <v>2322</v>
      </c>
      <c r="CN179" s="263">
        <f t="shared" si="261"/>
        <v>0</v>
      </c>
      <c r="CO179" s="263">
        <f t="shared" si="261"/>
        <v>86372</v>
      </c>
      <c r="CP179" s="263">
        <f t="shared" ref="CP179:DC179" si="263">+CP133</f>
        <v>480981</v>
      </c>
      <c r="CQ179" s="263">
        <f t="shared" si="263"/>
        <v>40283</v>
      </c>
      <c r="CR179" s="263">
        <f t="shared" si="263"/>
        <v>150624</v>
      </c>
      <c r="CS179" s="263">
        <f t="shared" si="263"/>
        <v>22040</v>
      </c>
      <c r="CT179" s="263">
        <f t="shared" si="263"/>
        <v>128348</v>
      </c>
      <c r="CU179" s="263">
        <f t="shared" si="263"/>
        <v>127997</v>
      </c>
      <c r="CV179" s="263">
        <f t="shared" si="263"/>
        <v>45817</v>
      </c>
      <c r="CW179" s="263">
        <f t="shared" si="263"/>
        <v>139005</v>
      </c>
      <c r="CX179" s="263">
        <f t="shared" si="263"/>
        <v>0</v>
      </c>
      <c r="CY179" s="263">
        <f t="shared" si="263"/>
        <v>0</v>
      </c>
      <c r="CZ179" s="263">
        <f t="shared" si="263"/>
        <v>0</v>
      </c>
      <c r="DA179" s="263">
        <f t="shared" si="263"/>
        <v>42742</v>
      </c>
      <c r="DB179" s="263">
        <f t="shared" si="263"/>
        <v>91371</v>
      </c>
      <c r="DC179" s="263">
        <f t="shared" si="263"/>
        <v>18706</v>
      </c>
      <c r="DD179" s="263">
        <f t="shared" ref="DD179:FO179" si="264">+DD111</f>
        <v>1203513</v>
      </c>
      <c r="DE179" s="263">
        <f t="shared" si="264"/>
        <v>465088</v>
      </c>
      <c r="DF179" s="263">
        <f t="shared" si="264"/>
        <v>561761</v>
      </c>
      <c r="DG179" s="263">
        <f t="shared" si="264"/>
        <v>611097</v>
      </c>
      <c r="DH179" s="263">
        <f t="shared" si="264"/>
        <v>38987</v>
      </c>
      <c r="DI179" s="263">
        <f t="shared" si="264"/>
        <v>22273</v>
      </c>
      <c r="DJ179" s="263">
        <f t="shared" si="264"/>
        <v>3617</v>
      </c>
      <c r="DK179" s="263">
        <f t="shared" si="264"/>
        <v>1966087</v>
      </c>
      <c r="DL179" s="263">
        <f t="shared" si="264"/>
        <v>1479987</v>
      </c>
      <c r="DM179" s="263">
        <f t="shared" si="264"/>
        <v>972750</v>
      </c>
      <c r="DN179" s="263">
        <f t="shared" si="264"/>
        <v>397134</v>
      </c>
      <c r="DO179" s="263">
        <f t="shared" si="264"/>
        <v>140717</v>
      </c>
      <c r="DP179" s="263">
        <f t="shared" si="264"/>
        <v>143137</v>
      </c>
      <c r="DQ179" s="263">
        <f t="shared" si="264"/>
        <v>462380</v>
      </c>
      <c r="DR179" s="263">
        <f t="shared" si="264"/>
        <v>0</v>
      </c>
      <c r="DS179" s="263">
        <f t="shared" si="264"/>
        <v>48496</v>
      </c>
      <c r="DT179" s="263">
        <f t="shared" si="264"/>
        <v>120612</v>
      </c>
      <c r="DU179" s="263">
        <f t="shared" si="264"/>
        <v>52158</v>
      </c>
      <c r="DV179" s="263">
        <f t="shared" si="264"/>
        <v>743240</v>
      </c>
      <c r="DW179" s="263">
        <f t="shared" si="264"/>
        <v>287135</v>
      </c>
      <c r="DX179" s="263">
        <f t="shared" si="264"/>
        <v>155071</v>
      </c>
      <c r="DY179" s="263">
        <f t="shared" si="264"/>
        <v>94924</v>
      </c>
      <c r="DZ179" s="263">
        <f t="shared" si="264"/>
        <v>440625</v>
      </c>
      <c r="EA179" s="263">
        <f t="shared" si="264"/>
        <v>0</v>
      </c>
      <c r="EB179" s="263">
        <f t="shared" si="264"/>
        <v>36074</v>
      </c>
      <c r="EC179" s="263">
        <f t="shared" si="264"/>
        <v>148748</v>
      </c>
      <c r="ED179" s="263">
        <f t="shared" si="264"/>
        <v>60407</v>
      </c>
      <c r="EE179" s="263">
        <f t="shared" si="264"/>
        <v>1376767</v>
      </c>
      <c r="EF179" s="263">
        <f t="shared" si="264"/>
        <v>621479</v>
      </c>
      <c r="EG179" s="263">
        <f t="shared" si="264"/>
        <v>251833</v>
      </c>
      <c r="EH179" s="263">
        <f t="shared" si="264"/>
        <v>192970</v>
      </c>
      <c r="EI179" s="263">
        <f t="shared" si="264"/>
        <v>726510</v>
      </c>
      <c r="EJ179" s="263">
        <f t="shared" si="264"/>
        <v>0</v>
      </c>
      <c r="EK179" s="263">
        <f t="shared" si="264"/>
        <v>71184</v>
      </c>
      <c r="EL179" s="263">
        <f t="shared" si="264"/>
        <v>231792</v>
      </c>
      <c r="EM179" s="263">
        <f t="shared" si="264"/>
        <v>90746</v>
      </c>
      <c r="EN179" s="263">
        <f t="shared" si="264"/>
        <v>254631</v>
      </c>
      <c r="EO179" s="263">
        <f t="shared" si="264"/>
        <v>25366</v>
      </c>
      <c r="EP179" s="263">
        <f t="shared" si="264"/>
        <v>22698</v>
      </c>
      <c r="EQ179" s="263">
        <f t="shared" si="264"/>
        <v>38781</v>
      </c>
      <c r="ER179" s="263">
        <f t="shared" si="264"/>
        <v>176109</v>
      </c>
      <c r="ES179" s="263">
        <f t="shared" si="264"/>
        <v>0</v>
      </c>
      <c r="ET179" s="263">
        <f t="shared" si="264"/>
        <v>1846</v>
      </c>
      <c r="EU179" s="263">
        <f t="shared" si="264"/>
        <v>17350</v>
      </c>
      <c r="EV179" s="263">
        <f t="shared" si="264"/>
        <v>0</v>
      </c>
      <c r="EW179" s="263">
        <f t="shared" si="264"/>
        <v>524239</v>
      </c>
      <c r="EX179" s="263">
        <f t="shared" si="264"/>
        <v>170707</v>
      </c>
      <c r="EY179" s="263">
        <f t="shared" si="264"/>
        <v>70197</v>
      </c>
      <c r="EZ179" s="263">
        <f t="shared" si="264"/>
        <v>92891</v>
      </c>
      <c r="FA179" s="263">
        <f t="shared" si="264"/>
        <v>218193</v>
      </c>
      <c r="FB179" s="263">
        <f t="shared" si="264"/>
        <v>0</v>
      </c>
      <c r="FC179" s="263">
        <f t="shared" si="264"/>
        <v>7069</v>
      </c>
      <c r="FD179" s="263">
        <f t="shared" si="264"/>
        <v>49473</v>
      </c>
      <c r="FE179" s="263">
        <f t="shared" si="264"/>
        <v>33460</v>
      </c>
      <c r="FF179" s="263">
        <f t="shared" si="264"/>
        <v>219352</v>
      </c>
      <c r="FG179" s="263">
        <f t="shared" si="264"/>
        <v>129257</v>
      </c>
      <c r="FH179" s="263">
        <f t="shared" si="264"/>
        <v>7306</v>
      </c>
      <c r="FI179" s="263">
        <f t="shared" si="264"/>
        <v>12030</v>
      </c>
      <c r="FJ179" s="263">
        <f t="shared" si="264"/>
        <v>57367</v>
      </c>
      <c r="FK179" s="263">
        <f t="shared" si="264"/>
        <v>0</v>
      </c>
      <c r="FL179" s="263">
        <f t="shared" si="264"/>
        <v>2539</v>
      </c>
      <c r="FM179" s="263">
        <f t="shared" si="264"/>
        <v>0</v>
      </c>
      <c r="FN179" s="263">
        <f t="shared" si="264"/>
        <v>2432</v>
      </c>
      <c r="FO179" s="263">
        <f t="shared" si="264"/>
        <v>123471</v>
      </c>
      <c r="FP179" s="263">
        <f t="shared" ref="FP179:HH179" si="265">+FP111</f>
        <v>104278</v>
      </c>
      <c r="FQ179" s="263">
        <f t="shared" si="265"/>
        <v>12137</v>
      </c>
      <c r="FR179" s="263">
        <f t="shared" si="265"/>
        <v>3843</v>
      </c>
      <c r="FS179" s="263">
        <f t="shared" si="265"/>
        <v>24280</v>
      </c>
      <c r="FT179" s="263">
        <f t="shared" si="265"/>
        <v>0</v>
      </c>
      <c r="FU179" s="263">
        <f t="shared" si="265"/>
        <v>0</v>
      </c>
      <c r="FV179" s="263">
        <f t="shared" si="265"/>
        <v>0</v>
      </c>
      <c r="FW179" s="263">
        <f t="shared" si="265"/>
        <v>0</v>
      </c>
      <c r="FX179" s="263">
        <f t="shared" si="265"/>
        <v>491735</v>
      </c>
      <c r="FY179" s="263">
        <f t="shared" si="265"/>
        <v>122148</v>
      </c>
      <c r="FZ179" s="263">
        <f t="shared" si="265"/>
        <v>144195</v>
      </c>
      <c r="GA179" s="263">
        <f t="shared" si="265"/>
        <v>69904</v>
      </c>
      <c r="GB179" s="263">
        <f t="shared" si="265"/>
        <v>261363</v>
      </c>
      <c r="GC179" s="263">
        <f t="shared" si="265"/>
        <v>0</v>
      </c>
      <c r="GD179" s="263">
        <f t="shared" si="265"/>
        <v>5956</v>
      </c>
      <c r="GE179" s="263">
        <f t="shared" si="265"/>
        <v>49868</v>
      </c>
      <c r="GF179" s="263">
        <f t="shared" si="265"/>
        <v>0</v>
      </c>
      <c r="GG179" s="263">
        <f t="shared" si="265"/>
        <v>130675</v>
      </c>
      <c r="GH179" s="263">
        <f t="shared" si="265"/>
        <v>24160</v>
      </c>
      <c r="GI179" s="263">
        <f t="shared" si="265"/>
        <v>0</v>
      </c>
      <c r="GJ179" s="263">
        <f t="shared" si="265"/>
        <v>0</v>
      </c>
      <c r="GK179" s="263">
        <f t="shared" si="265"/>
        <v>49382</v>
      </c>
      <c r="GL179" s="263">
        <f t="shared" si="265"/>
        <v>70472</v>
      </c>
      <c r="GM179" s="263">
        <f t="shared" si="265"/>
        <v>0</v>
      </c>
      <c r="GN179" s="263">
        <f t="shared" si="265"/>
        <v>0</v>
      </c>
      <c r="GO179" s="263">
        <f t="shared" si="265"/>
        <v>0</v>
      </c>
      <c r="GP179" s="263">
        <f t="shared" si="265"/>
        <v>19191</v>
      </c>
      <c r="GQ179" s="263">
        <f t="shared" si="265"/>
        <v>0</v>
      </c>
      <c r="GR179" s="263">
        <f t="shared" si="265"/>
        <v>19191</v>
      </c>
      <c r="GS179" s="263">
        <f t="shared" si="265"/>
        <v>0</v>
      </c>
      <c r="GT179" s="263">
        <f t="shared" si="265"/>
        <v>0</v>
      </c>
      <c r="GU179" s="263">
        <f t="shared" si="265"/>
        <v>0</v>
      </c>
      <c r="GV179" s="263">
        <f t="shared" si="265"/>
        <v>0</v>
      </c>
      <c r="GW179" s="263">
        <f t="shared" si="265"/>
        <v>0</v>
      </c>
      <c r="GX179" s="263">
        <f t="shared" si="265"/>
        <v>0</v>
      </c>
      <c r="GY179" s="263">
        <f t="shared" si="265"/>
        <v>162742</v>
      </c>
      <c r="GZ179" s="263">
        <f t="shared" si="265"/>
        <v>66712</v>
      </c>
      <c r="HA179" s="263">
        <f t="shared" si="265"/>
        <v>25615</v>
      </c>
      <c r="HB179" s="263">
        <f t="shared" si="265"/>
        <v>8347</v>
      </c>
      <c r="HC179" s="263">
        <f t="shared" si="265"/>
        <v>54144</v>
      </c>
      <c r="HD179" s="263">
        <f t="shared" si="265"/>
        <v>5434</v>
      </c>
      <c r="HE179" s="263">
        <f t="shared" si="265"/>
        <v>6866</v>
      </c>
      <c r="HF179" s="263">
        <f t="shared" si="265"/>
        <v>16505</v>
      </c>
      <c r="HG179" s="263">
        <f t="shared" si="265"/>
        <v>6930</v>
      </c>
      <c r="HH179" s="263">
        <f t="shared" si="265"/>
        <v>997208</v>
      </c>
    </row>
    <row r="180" spans="1:216" x14ac:dyDescent="0.2">
      <c r="A180" s="263" t="s">
        <v>237</v>
      </c>
      <c r="B180" s="263">
        <f t="shared" ref="B180:Y180" si="266">+B134</f>
        <v>2847103</v>
      </c>
      <c r="C180" s="263">
        <f t="shared" si="266"/>
        <v>1305859</v>
      </c>
      <c r="D180" s="263">
        <f t="shared" si="266"/>
        <v>1033206</v>
      </c>
      <c r="E180" s="263">
        <f t="shared" si="266"/>
        <v>687134</v>
      </c>
      <c r="F180" s="263">
        <f t="shared" si="266"/>
        <v>318163</v>
      </c>
      <c r="G180" s="263">
        <f t="shared" si="266"/>
        <v>511696</v>
      </c>
      <c r="H180" s="263">
        <f t="shared" si="266"/>
        <v>470739</v>
      </c>
      <c r="I180" s="263">
        <f t="shared" si="266"/>
        <v>106244</v>
      </c>
      <c r="J180" s="263">
        <f t="shared" si="266"/>
        <v>411982</v>
      </c>
      <c r="K180" s="263">
        <f t="shared" si="266"/>
        <v>169638</v>
      </c>
      <c r="L180" s="263">
        <f t="shared" si="266"/>
        <v>91610</v>
      </c>
      <c r="M180" s="263">
        <f t="shared" si="266"/>
        <v>98236</v>
      </c>
      <c r="N180" s="263">
        <f t="shared" ref="N180:P180" si="267">+N134</f>
        <v>43686</v>
      </c>
      <c r="O180" s="263">
        <f t="shared" si="267"/>
        <v>13742</v>
      </c>
      <c r="P180" s="263">
        <f t="shared" si="267"/>
        <v>32447</v>
      </c>
      <c r="Q180" s="263">
        <f t="shared" si="266"/>
        <v>63545</v>
      </c>
      <c r="R180" s="263">
        <f t="shared" si="266"/>
        <v>33950</v>
      </c>
      <c r="S180" s="263">
        <f t="shared" si="266"/>
        <v>24777</v>
      </c>
      <c r="T180" s="263">
        <f t="shared" si="266"/>
        <v>512916</v>
      </c>
      <c r="U180" s="263">
        <f t="shared" si="266"/>
        <v>333336</v>
      </c>
      <c r="V180" s="263">
        <f t="shared" si="266"/>
        <v>247451</v>
      </c>
      <c r="W180" s="263">
        <f t="shared" si="266"/>
        <v>174420</v>
      </c>
      <c r="X180" s="263">
        <f t="shared" si="266"/>
        <v>134035</v>
      </c>
      <c r="Y180" s="263">
        <f t="shared" si="266"/>
        <v>39371</v>
      </c>
      <c r="Z180" s="263">
        <f t="shared" ref="Z180:CO180" si="268">+Z112</f>
        <v>1758921</v>
      </c>
      <c r="AA180" s="263">
        <f t="shared" si="268"/>
        <v>1617113</v>
      </c>
      <c r="AB180" s="263">
        <f t="shared" si="268"/>
        <v>57301</v>
      </c>
      <c r="AC180" s="263">
        <f t="shared" si="268"/>
        <v>556029</v>
      </c>
      <c r="AD180" s="263">
        <f t="shared" si="268"/>
        <v>470606</v>
      </c>
      <c r="AE180" s="263">
        <f t="shared" si="268"/>
        <v>33377</v>
      </c>
      <c r="AF180" s="263">
        <f t="shared" si="268"/>
        <v>272293</v>
      </c>
      <c r="AG180" s="263">
        <f t="shared" si="268"/>
        <v>256574</v>
      </c>
      <c r="AH180" s="263">
        <f t="shared" si="268"/>
        <v>431210</v>
      </c>
      <c r="AI180" s="263">
        <f t="shared" si="268"/>
        <v>506053</v>
      </c>
      <c r="AJ180" s="263">
        <f t="shared" si="268"/>
        <v>770694</v>
      </c>
      <c r="AK180" s="263">
        <f t="shared" si="268"/>
        <v>72664</v>
      </c>
      <c r="AL180" s="263">
        <f t="shared" si="268"/>
        <v>61658</v>
      </c>
      <c r="AM180" s="263">
        <f t="shared" si="268"/>
        <v>502072</v>
      </c>
      <c r="AN180" s="263">
        <f t="shared" si="268"/>
        <v>12632</v>
      </c>
      <c r="AO180" s="263">
        <f t="shared" si="268"/>
        <v>153405</v>
      </c>
      <c r="AP180" s="263">
        <f t="shared" si="268"/>
        <v>181217</v>
      </c>
      <c r="AQ180" s="263">
        <f t="shared" si="268"/>
        <v>0</v>
      </c>
      <c r="AR180" s="263">
        <f t="shared" si="268"/>
        <v>61964</v>
      </c>
      <c r="AS180" s="263">
        <f t="shared" si="268"/>
        <v>18097</v>
      </c>
      <c r="AT180" s="263">
        <f t="shared" si="268"/>
        <v>26200</v>
      </c>
      <c r="AU180" s="263">
        <f t="shared" si="268"/>
        <v>105916</v>
      </c>
      <c r="AV180" s="263">
        <f t="shared" si="268"/>
        <v>180526</v>
      </c>
      <c r="AW180" s="263">
        <f t="shared" si="268"/>
        <v>12604</v>
      </c>
      <c r="AX180" s="263">
        <f t="shared" si="268"/>
        <v>29155</v>
      </c>
      <c r="AY180" s="263">
        <f t="shared" si="268"/>
        <v>1060415</v>
      </c>
      <c r="AZ180" s="263">
        <f t="shared" si="268"/>
        <v>67522</v>
      </c>
      <c r="BA180" s="263">
        <f t="shared" si="268"/>
        <v>29582</v>
      </c>
      <c r="BB180" s="263">
        <f t="shared" si="268"/>
        <v>0</v>
      </c>
      <c r="BC180" s="263">
        <f t="shared" si="268"/>
        <v>42320</v>
      </c>
      <c r="BD180" s="263">
        <f t="shared" si="268"/>
        <v>0</v>
      </c>
      <c r="BE180" s="263">
        <f t="shared" si="268"/>
        <v>0</v>
      </c>
      <c r="BF180" s="263">
        <f t="shared" si="268"/>
        <v>0</v>
      </c>
      <c r="BG180" s="263">
        <f t="shared" ref="BG180:BM180" si="269">+BG112</f>
        <v>82222</v>
      </c>
      <c r="BH180" s="263">
        <f t="shared" si="269"/>
        <v>37391</v>
      </c>
      <c r="BI180" s="263">
        <f t="shared" si="269"/>
        <v>0</v>
      </c>
      <c r="BJ180" s="263">
        <f t="shared" si="269"/>
        <v>58253</v>
      </c>
      <c r="BK180" s="263">
        <f t="shared" si="269"/>
        <v>0</v>
      </c>
      <c r="BL180" s="263">
        <f t="shared" si="269"/>
        <v>0</v>
      </c>
      <c r="BM180" s="263">
        <f t="shared" si="269"/>
        <v>0</v>
      </c>
      <c r="BN180" s="263">
        <f t="shared" si="268"/>
        <v>339807</v>
      </c>
      <c r="BO180" s="263">
        <f t="shared" si="268"/>
        <v>0</v>
      </c>
      <c r="BP180" s="263">
        <f t="shared" si="268"/>
        <v>28244</v>
      </c>
      <c r="BQ180" s="263">
        <f t="shared" si="268"/>
        <v>328791</v>
      </c>
      <c r="BR180" s="263">
        <f t="shared" si="268"/>
        <v>0</v>
      </c>
      <c r="BS180" s="263">
        <f t="shared" si="268"/>
        <v>0</v>
      </c>
      <c r="BT180" s="263">
        <f t="shared" si="268"/>
        <v>0</v>
      </c>
      <c r="BU180" s="263">
        <f t="shared" si="268"/>
        <v>209843</v>
      </c>
      <c r="BV180" s="263">
        <f t="shared" si="268"/>
        <v>14608</v>
      </c>
      <c r="BW180" s="263">
        <f t="shared" si="268"/>
        <v>26972</v>
      </c>
      <c r="BX180" s="263">
        <f t="shared" si="268"/>
        <v>176756</v>
      </c>
      <c r="BY180" s="263">
        <f t="shared" si="268"/>
        <v>2099</v>
      </c>
      <c r="BZ180" s="263">
        <f t="shared" si="268"/>
        <v>0</v>
      </c>
      <c r="CA180" s="263">
        <f t="shared" si="268"/>
        <v>0</v>
      </c>
      <c r="CB180" s="263">
        <f t="shared" si="268"/>
        <v>27189</v>
      </c>
      <c r="CC180" s="263">
        <f t="shared" si="268"/>
        <v>27189</v>
      </c>
      <c r="CD180" s="263">
        <f t="shared" si="268"/>
        <v>0</v>
      </c>
      <c r="CE180" s="263">
        <f t="shared" si="268"/>
        <v>0</v>
      </c>
      <c r="CF180" s="263">
        <f t="shared" si="268"/>
        <v>0</v>
      </c>
      <c r="CG180" s="263">
        <f t="shared" si="268"/>
        <v>0</v>
      </c>
      <c r="CH180" s="263">
        <f t="shared" si="268"/>
        <v>0</v>
      </c>
      <c r="CI180" s="263">
        <f t="shared" si="268"/>
        <v>718605</v>
      </c>
      <c r="CJ180" s="263">
        <f t="shared" si="268"/>
        <v>345655</v>
      </c>
      <c r="CK180" s="263">
        <f t="shared" si="268"/>
        <v>16617</v>
      </c>
      <c r="CL180" s="263">
        <f t="shared" si="268"/>
        <v>533081</v>
      </c>
      <c r="CM180" s="263">
        <f t="shared" si="268"/>
        <v>17952</v>
      </c>
      <c r="CN180" s="263">
        <f t="shared" si="268"/>
        <v>0</v>
      </c>
      <c r="CO180" s="263">
        <f t="shared" si="268"/>
        <v>111856</v>
      </c>
      <c r="CP180" s="263">
        <f t="shared" ref="CP180:DC180" si="270">+CP134</f>
        <v>556835</v>
      </c>
      <c r="CQ180" s="263">
        <f t="shared" si="270"/>
        <v>106666</v>
      </c>
      <c r="CR180" s="263">
        <f t="shared" si="270"/>
        <v>175702</v>
      </c>
      <c r="CS180" s="263">
        <f t="shared" si="270"/>
        <v>66766</v>
      </c>
      <c r="CT180" s="263">
        <f t="shared" si="270"/>
        <v>146828</v>
      </c>
      <c r="CU180" s="263">
        <f t="shared" si="270"/>
        <v>116727</v>
      </c>
      <c r="CV180" s="263">
        <f t="shared" si="270"/>
        <v>88846</v>
      </c>
      <c r="CW180" s="263">
        <f t="shared" si="270"/>
        <v>29637</v>
      </c>
      <c r="CX180" s="263">
        <f t="shared" si="270"/>
        <v>0</v>
      </c>
      <c r="CY180" s="263">
        <f t="shared" si="270"/>
        <v>0</v>
      </c>
      <c r="CZ180" s="263">
        <f t="shared" si="270"/>
        <v>0</v>
      </c>
      <c r="DA180" s="263">
        <f t="shared" si="270"/>
        <v>14933</v>
      </c>
      <c r="DB180" s="263">
        <f t="shared" si="270"/>
        <v>21878</v>
      </c>
      <c r="DC180" s="263">
        <f t="shared" si="270"/>
        <v>0</v>
      </c>
      <c r="DD180" s="263">
        <f t="shared" ref="DD180:FO180" si="271">+DD112</f>
        <v>1246738</v>
      </c>
      <c r="DE180" s="263">
        <f t="shared" si="271"/>
        <v>683706</v>
      </c>
      <c r="DF180" s="263">
        <f t="shared" si="271"/>
        <v>685765</v>
      </c>
      <c r="DG180" s="263">
        <f t="shared" si="271"/>
        <v>566150</v>
      </c>
      <c r="DH180" s="263">
        <f t="shared" si="271"/>
        <v>19556</v>
      </c>
      <c r="DI180" s="263">
        <f t="shared" si="271"/>
        <v>0</v>
      </c>
      <c r="DJ180" s="263">
        <f t="shared" si="271"/>
        <v>0</v>
      </c>
      <c r="DK180" s="263">
        <f t="shared" si="271"/>
        <v>1524663</v>
      </c>
      <c r="DL180" s="263">
        <f t="shared" si="271"/>
        <v>1018262</v>
      </c>
      <c r="DM180" s="263">
        <f t="shared" si="271"/>
        <v>724847</v>
      </c>
      <c r="DN180" s="263">
        <f t="shared" si="271"/>
        <v>322694</v>
      </c>
      <c r="DO180" s="263">
        <f t="shared" si="271"/>
        <v>104077</v>
      </c>
      <c r="DP180" s="263">
        <f t="shared" si="271"/>
        <v>115012</v>
      </c>
      <c r="DQ180" s="263">
        <f t="shared" si="271"/>
        <v>349285</v>
      </c>
      <c r="DR180" s="263">
        <f t="shared" si="271"/>
        <v>0</v>
      </c>
      <c r="DS180" s="263">
        <f t="shared" si="271"/>
        <v>12863</v>
      </c>
      <c r="DT180" s="263">
        <f t="shared" si="271"/>
        <v>134153</v>
      </c>
      <c r="DU180" s="263">
        <f t="shared" si="271"/>
        <v>50626</v>
      </c>
      <c r="DV180" s="263">
        <f t="shared" si="271"/>
        <v>459758</v>
      </c>
      <c r="DW180" s="263">
        <f t="shared" si="271"/>
        <v>181228</v>
      </c>
      <c r="DX180" s="263">
        <f t="shared" si="271"/>
        <v>134103</v>
      </c>
      <c r="DY180" s="263">
        <f t="shared" si="271"/>
        <v>31523</v>
      </c>
      <c r="DZ180" s="263">
        <f t="shared" si="271"/>
        <v>266156</v>
      </c>
      <c r="EA180" s="263">
        <f t="shared" si="271"/>
        <v>0</v>
      </c>
      <c r="EB180" s="263">
        <f t="shared" si="271"/>
        <v>19360</v>
      </c>
      <c r="EC180" s="263">
        <f t="shared" si="271"/>
        <v>57194</v>
      </c>
      <c r="ED180" s="263">
        <f t="shared" si="271"/>
        <v>40358</v>
      </c>
      <c r="EE180" s="263">
        <f t="shared" si="271"/>
        <v>959104</v>
      </c>
      <c r="EF180" s="263">
        <f t="shared" si="271"/>
        <v>444396</v>
      </c>
      <c r="EG180" s="263">
        <f t="shared" si="271"/>
        <v>202410</v>
      </c>
      <c r="EH180" s="263">
        <f t="shared" si="271"/>
        <v>127770</v>
      </c>
      <c r="EI180" s="263">
        <f t="shared" si="271"/>
        <v>509166</v>
      </c>
      <c r="EJ180" s="263">
        <f t="shared" si="271"/>
        <v>0</v>
      </c>
      <c r="EK180" s="263">
        <f t="shared" si="271"/>
        <v>33324</v>
      </c>
      <c r="EL180" s="263">
        <f t="shared" si="271"/>
        <v>183109</v>
      </c>
      <c r="EM180" s="263">
        <f t="shared" si="271"/>
        <v>69980</v>
      </c>
      <c r="EN180" s="263">
        <f t="shared" si="271"/>
        <v>150644</v>
      </c>
      <c r="EO180" s="263">
        <f t="shared" si="271"/>
        <v>27130</v>
      </c>
      <c r="EP180" s="263">
        <f t="shared" si="271"/>
        <v>24880</v>
      </c>
      <c r="EQ180" s="263">
        <f t="shared" si="271"/>
        <v>16557</v>
      </c>
      <c r="ER180" s="263">
        <f t="shared" si="271"/>
        <v>89611</v>
      </c>
      <c r="ES180" s="263">
        <f t="shared" si="271"/>
        <v>0</v>
      </c>
      <c r="ET180" s="263">
        <f t="shared" si="271"/>
        <v>0</v>
      </c>
      <c r="EU180" s="263">
        <f t="shared" si="271"/>
        <v>3173</v>
      </c>
      <c r="EV180" s="263">
        <f t="shared" si="271"/>
        <v>6328</v>
      </c>
      <c r="EW180" s="263">
        <f t="shared" si="271"/>
        <v>364477</v>
      </c>
      <c r="EX180" s="263">
        <f t="shared" si="271"/>
        <v>105622</v>
      </c>
      <c r="EY180" s="263">
        <f t="shared" si="271"/>
        <v>41471</v>
      </c>
      <c r="EZ180" s="263">
        <f t="shared" si="271"/>
        <v>30917</v>
      </c>
      <c r="FA180" s="263">
        <f t="shared" si="271"/>
        <v>190989</v>
      </c>
      <c r="FB180" s="263">
        <f t="shared" si="271"/>
        <v>643</v>
      </c>
      <c r="FC180" s="263">
        <f t="shared" si="271"/>
        <v>17831</v>
      </c>
      <c r="FD180" s="263">
        <f t="shared" si="271"/>
        <v>55742</v>
      </c>
      <c r="FE180" s="263">
        <f t="shared" si="271"/>
        <v>16482</v>
      </c>
      <c r="FF180" s="263">
        <f t="shared" si="271"/>
        <v>141647</v>
      </c>
      <c r="FG180" s="263">
        <f t="shared" si="271"/>
        <v>39731</v>
      </c>
      <c r="FH180" s="263">
        <f t="shared" si="271"/>
        <v>32724</v>
      </c>
      <c r="FI180" s="263">
        <f t="shared" si="271"/>
        <v>5504</v>
      </c>
      <c r="FJ180" s="263">
        <f t="shared" si="271"/>
        <v>18474</v>
      </c>
      <c r="FK180" s="263">
        <f t="shared" si="271"/>
        <v>3875</v>
      </c>
      <c r="FL180" s="263">
        <f t="shared" si="271"/>
        <v>12284</v>
      </c>
      <c r="FM180" s="263">
        <f t="shared" si="271"/>
        <v>16879</v>
      </c>
      <c r="FN180" s="263">
        <f t="shared" si="271"/>
        <v>9219</v>
      </c>
      <c r="FO180" s="263">
        <f t="shared" si="271"/>
        <v>251225</v>
      </c>
      <c r="FP180" s="263">
        <f t="shared" ref="FP180:HH180" si="272">+FP112</f>
        <v>220761</v>
      </c>
      <c r="FQ180" s="263">
        <f t="shared" si="272"/>
        <v>0</v>
      </c>
      <c r="FR180" s="263">
        <f t="shared" si="272"/>
        <v>0</v>
      </c>
      <c r="FS180" s="263">
        <f t="shared" si="272"/>
        <v>41821</v>
      </c>
      <c r="FT180" s="263">
        <f t="shared" si="272"/>
        <v>0</v>
      </c>
      <c r="FU180" s="263">
        <f t="shared" si="272"/>
        <v>0</v>
      </c>
      <c r="FV180" s="263">
        <f t="shared" si="272"/>
        <v>12204</v>
      </c>
      <c r="FW180" s="263">
        <f t="shared" si="272"/>
        <v>0</v>
      </c>
      <c r="FX180" s="263">
        <f t="shared" si="272"/>
        <v>291624</v>
      </c>
      <c r="FY180" s="263">
        <f t="shared" si="272"/>
        <v>117712</v>
      </c>
      <c r="FZ180" s="263">
        <f t="shared" si="272"/>
        <v>96091</v>
      </c>
      <c r="GA180" s="263">
        <f t="shared" si="272"/>
        <v>40858</v>
      </c>
      <c r="GB180" s="263">
        <f t="shared" si="272"/>
        <v>110585</v>
      </c>
      <c r="GC180" s="263">
        <f t="shared" si="272"/>
        <v>0</v>
      </c>
      <c r="GD180" s="263">
        <f t="shared" si="272"/>
        <v>5543</v>
      </c>
      <c r="GE180" s="263">
        <f t="shared" si="272"/>
        <v>22011</v>
      </c>
      <c r="GF180" s="263">
        <f t="shared" si="272"/>
        <v>6157</v>
      </c>
      <c r="GG180" s="263">
        <f t="shared" si="272"/>
        <v>31440</v>
      </c>
      <c r="GH180" s="263">
        <f t="shared" si="272"/>
        <v>0</v>
      </c>
      <c r="GI180" s="263">
        <f t="shared" si="272"/>
        <v>1313</v>
      </c>
      <c r="GJ180" s="263">
        <f t="shared" si="272"/>
        <v>0</v>
      </c>
      <c r="GK180" s="263">
        <f t="shared" si="272"/>
        <v>17840</v>
      </c>
      <c r="GL180" s="263">
        <f t="shared" si="272"/>
        <v>13469</v>
      </c>
      <c r="GM180" s="263">
        <f t="shared" si="272"/>
        <v>0</v>
      </c>
      <c r="GN180" s="263">
        <f t="shared" si="272"/>
        <v>0</v>
      </c>
      <c r="GO180" s="263">
        <f t="shared" si="272"/>
        <v>0</v>
      </c>
      <c r="GP180" s="263">
        <f t="shared" si="272"/>
        <v>69393</v>
      </c>
      <c r="GQ180" s="263">
        <f t="shared" si="272"/>
        <v>6858</v>
      </c>
      <c r="GR180" s="263">
        <f t="shared" si="272"/>
        <v>33891</v>
      </c>
      <c r="GS180" s="263">
        <f t="shared" si="272"/>
        <v>30542</v>
      </c>
      <c r="GT180" s="263">
        <f t="shared" si="272"/>
        <v>0</v>
      </c>
      <c r="GU180" s="263">
        <f t="shared" si="272"/>
        <v>0</v>
      </c>
      <c r="GV180" s="263">
        <f t="shared" si="272"/>
        <v>0</v>
      </c>
      <c r="GW180" s="263">
        <f t="shared" si="272"/>
        <v>0</v>
      </c>
      <c r="GX180" s="263">
        <f t="shared" si="272"/>
        <v>0</v>
      </c>
      <c r="GY180" s="263">
        <f t="shared" si="272"/>
        <v>164165</v>
      </c>
      <c r="GZ180" s="263">
        <f t="shared" si="272"/>
        <v>40544</v>
      </c>
      <c r="HA180" s="263">
        <f t="shared" si="272"/>
        <v>34168</v>
      </c>
      <c r="HB180" s="263">
        <f t="shared" si="272"/>
        <v>13757</v>
      </c>
      <c r="HC180" s="263">
        <f t="shared" si="272"/>
        <v>65223</v>
      </c>
      <c r="HD180" s="263">
        <f t="shared" si="272"/>
        <v>4443</v>
      </c>
      <c r="HE180" s="263">
        <f t="shared" si="272"/>
        <v>0</v>
      </c>
      <c r="HF180" s="263">
        <f t="shared" si="272"/>
        <v>36360</v>
      </c>
      <c r="HG180" s="263">
        <f t="shared" si="272"/>
        <v>15153</v>
      </c>
      <c r="HH180" s="263">
        <f t="shared" si="272"/>
        <v>1001704</v>
      </c>
    </row>
    <row r="181" spans="1:216" x14ac:dyDescent="0.2">
      <c r="A181" s="263" t="s">
        <v>238</v>
      </c>
      <c r="B181" s="263">
        <f t="shared" ref="B181:Y181" si="273">+B135</f>
        <v>2825556</v>
      </c>
      <c r="C181" s="263">
        <f t="shared" si="273"/>
        <v>1269832</v>
      </c>
      <c r="D181" s="263">
        <f t="shared" si="273"/>
        <v>915436</v>
      </c>
      <c r="E181" s="263">
        <f t="shared" si="273"/>
        <v>626017</v>
      </c>
      <c r="F181" s="263">
        <f t="shared" si="273"/>
        <v>381724</v>
      </c>
      <c r="G181" s="263">
        <f t="shared" si="273"/>
        <v>409779</v>
      </c>
      <c r="H181" s="263">
        <f t="shared" si="273"/>
        <v>570758</v>
      </c>
      <c r="I181" s="263">
        <f t="shared" si="273"/>
        <v>246904</v>
      </c>
      <c r="J181" s="263">
        <f t="shared" si="273"/>
        <v>491274</v>
      </c>
      <c r="K181" s="263">
        <f t="shared" si="273"/>
        <v>53367</v>
      </c>
      <c r="L181" s="263">
        <f t="shared" si="273"/>
        <v>23467</v>
      </c>
      <c r="M181" s="263">
        <f t="shared" si="273"/>
        <v>32596</v>
      </c>
      <c r="N181" s="263">
        <f t="shared" ref="N181:P181" si="274">+N135</f>
        <v>32663</v>
      </c>
      <c r="O181" s="263">
        <f t="shared" si="274"/>
        <v>9441</v>
      </c>
      <c r="P181" s="263">
        <f t="shared" si="274"/>
        <v>22971</v>
      </c>
      <c r="Q181" s="263">
        <f t="shared" si="273"/>
        <v>3876</v>
      </c>
      <c r="R181" s="263">
        <f t="shared" si="273"/>
        <v>0</v>
      </c>
      <c r="S181" s="263">
        <f t="shared" si="273"/>
        <v>3903</v>
      </c>
      <c r="T181" s="263">
        <f t="shared" si="273"/>
        <v>221881</v>
      </c>
      <c r="U181" s="263">
        <f t="shared" si="273"/>
        <v>190225</v>
      </c>
      <c r="V181" s="263">
        <f t="shared" si="273"/>
        <v>64028</v>
      </c>
      <c r="W181" s="263">
        <f t="shared" si="273"/>
        <v>338926</v>
      </c>
      <c r="X181" s="263">
        <f t="shared" si="273"/>
        <v>289533</v>
      </c>
      <c r="Y181" s="263">
        <f t="shared" si="273"/>
        <v>51071</v>
      </c>
      <c r="Z181" s="263">
        <f t="shared" ref="Z181:CO181" si="275">+Z113</f>
        <v>1764279</v>
      </c>
      <c r="AA181" s="263">
        <f t="shared" si="275"/>
        <v>1596488</v>
      </c>
      <c r="AB181" s="263">
        <f t="shared" si="275"/>
        <v>21041</v>
      </c>
      <c r="AC181" s="263">
        <f t="shared" si="275"/>
        <v>787786</v>
      </c>
      <c r="AD181" s="263">
        <f t="shared" si="275"/>
        <v>311460</v>
      </c>
      <c r="AE181" s="263">
        <f t="shared" si="275"/>
        <v>18849</v>
      </c>
      <c r="AF181" s="263">
        <f t="shared" si="275"/>
        <v>245132</v>
      </c>
      <c r="AG181" s="263">
        <f t="shared" si="275"/>
        <v>191993</v>
      </c>
      <c r="AH181" s="263">
        <f t="shared" si="275"/>
        <v>354284</v>
      </c>
      <c r="AI181" s="263">
        <f t="shared" si="275"/>
        <v>308473</v>
      </c>
      <c r="AJ181" s="263">
        <f t="shared" si="275"/>
        <v>876261</v>
      </c>
      <c r="AK181" s="263">
        <f t="shared" si="275"/>
        <v>47912</v>
      </c>
      <c r="AL181" s="263">
        <f t="shared" si="275"/>
        <v>24289</v>
      </c>
      <c r="AM181" s="263">
        <f t="shared" si="275"/>
        <v>403990</v>
      </c>
      <c r="AN181" s="263">
        <f t="shared" si="275"/>
        <v>0</v>
      </c>
      <c r="AO181" s="263">
        <f t="shared" si="275"/>
        <v>247348</v>
      </c>
      <c r="AP181" s="263">
        <f t="shared" si="275"/>
        <v>123635</v>
      </c>
      <c r="AQ181" s="263">
        <f t="shared" si="275"/>
        <v>0</v>
      </c>
      <c r="AR181" s="263">
        <f t="shared" si="275"/>
        <v>54750</v>
      </c>
      <c r="AS181" s="263">
        <f t="shared" si="275"/>
        <v>4012</v>
      </c>
      <c r="AT181" s="263">
        <f t="shared" si="275"/>
        <v>27063</v>
      </c>
      <c r="AU181" s="263">
        <f t="shared" si="275"/>
        <v>14213</v>
      </c>
      <c r="AV181" s="263">
        <f t="shared" si="275"/>
        <v>74537</v>
      </c>
      <c r="AW181" s="263">
        <f t="shared" si="275"/>
        <v>0</v>
      </c>
      <c r="AX181" s="263">
        <f t="shared" si="275"/>
        <v>0</v>
      </c>
      <c r="AY181" s="263">
        <f t="shared" si="275"/>
        <v>966600</v>
      </c>
      <c r="AZ181" s="263">
        <f t="shared" si="275"/>
        <v>139718</v>
      </c>
      <c r="BA181" s="263">
        <f t="shared" si="275"/>
        <v>57649</v>
      </c>
      <c r="BB181" s="263">
        <f t="shared" si="275"/>
        <v>23110</v>
      </c>
      <c r="BC181" s="263">
        <f t="shared" si="275"/>
        <v>96360</v>
      </c>
      <c r="BD181" s="263">
        <f t="shared" si="275"/>
        <v>10004</v>
      </c>
      <c r="BE181" s="263">
        <f t="shared" si="275"/>
        <v>0</v>
      </c>
      <c r="BF181" s="263">
        <f t="shared" si="275"/>
        <v>0</v>
      </c>
      <c r="BG181" s="263">
        <f t="shared" ref="BG181:BM181" si="276">+BG113</f>
        <v>10004</v>
      </c>
      <c r="BH181" s="263">
        <f t="shared" si="276"/>
        <v>0</v>
      </c>
      <c r="BI181" s="263">
        <f t="shared" si="276"/>
        <v>0</v>
      </c>
      <c r="BJ181" s="263">
        <f t="shared" si="276"/>
        <v>10004</v>
      </c>
      <c r="BK181" s="263">
        <f t="shared" si="276"/>
        <v>0</v>
      </c>
      <c r="BL181" s="263">
        <f t="shared" si="276"/>
        <v>0</v>
      </c>
      <c r="BM181" s="263">
        <f t="shared" si="276"/>
        <v>0</v>
      </c>
      <c r="BN181" s="263">
        <f t="shared" si="275"/>
        <v>296628</v>
      </c>
      <c r="BO181" s="263">
        <f t="shared" si="275"/>
        <v>0</v>
      </c>
      <c r="BP181" s="263">
        <f t="shared" si="275"/>
        <v>2546</v>
      </c>
      <c r="BQ181" s="263">
        <f t="shared" si="275"/>
        <v>293946</v>
      </c>
      <c r="BR181" s="263">
        <f t="shared" si="275"/>
        <v>0</v>
      </c>
      <c r="BS181" s="263">
        <f t="shared" si="275"/>
        <v>0</v>
      </c>
      <c r="BT181" s="263">
        <f t="shared" si="275"/>
        <v>0</v>
      </c>
      <c r="BU181" s="263">
        <f t="shared" si="275"/>
        <v>230236</v>
      </c>
      <c r="BV181" s="263">
        <f t="shared" si="275"/>
        <v>0</v>
      </c>
      <c r="BW181" s="263">
        <f t="shared" si="275"/>
        <v>6411</v>
      </c>
      <c r="BX181" s="263">
        <f t="shared" si="275"/>
        <v>227452</v>
      </c>
      <c r="BY181" s="263">
        <f t="shared" si="275"/>
        <v>0</v>
      </c>
      <c r="BZ181" s="263">
        <f t="shared" si="275"/>
        <v>0</v>
      </c>
      <c r="CA181" s="263">
        <f t="shared" si="275"/>
        <v>0</v>
      </c>
      <c r="CB181" s="263">
        <f t="shared" si="275"/>
        <v>27583</v>
      </c>
      <c r="CC181" s="263">
        <f t="shared" si="275"/>
        <v>16228</v>
      </c>
      <c r="CD181" s="263">
        <f t="shared" si="275"/>
        <v>0</v>
      </c>
      <c r="CE181" s="263">
        <f t="shared" si="275"/>
        <v>11648</v>
      </c>
      <c r="CF181" s="263">
        <f t="shared" si="275"/>
        <v>0</v>
      </c>
      <c r="CG181" s="263">
        <f t="shared" si="275"/>
        <v>0</v>
      </c>
      <c r="CH181" s="263">
        <f t="shared" si="275"/>
        <v>0</v>
      </c>
      <c r="CI181" s="263">
        <f t="shared" si="275"/>
        <v>612705</v>
      </c>
      <c r="CJ181" s="263">
        <f t="shared" si="275"/>
        <v>280681</v>
      </c>
      <c r="CK181" s="263">
        <f t="shared" si="275"/>
        <v>19663</v>
      </c>
      <c r="CL181" s="263">
        <f t="shared" si="275"/>
        <v>363612</v>
      </c>
      <c r="CM181" s="263">
        <f t="shared" si="275"/>
        <v>0</v>
      </c>
      <c r="CN181" s="263">
        <f t="shared" si="275"/>
        <v>0</v>
      </c>
      <c r="CO181" s="263">
        <f t="shared" si="275"/>
        <v>144109</v>
      </c>
      <c r="CP181" s="263">
        <f t="shared" ref="CP181:DC181" si="277">+CP135</f>
        <v>664088</v>
      </c>
      <c r="CQ181" s="263">
        <f t="shared" si="277"/>
        <v>115267</v>
      </c>
      <c r="CR181" s="263">
        <f t="shared" si="277"/>
        <v>166067</v>
      </c>
      <c r="CS181" s="263">
        <f t="shared" si="277"/>
        <v>84640</v>
      </c>
      <c r="CT181" s="263">
        <f t="shared" si="277"/>
        <v>289972</v>
      </c>
      <c r="CU181" s="263">
        <f t="shared" si="277"/>
        <v>139566</v>
      </c>
      <c r="CV181" s="263">
        <f t="shared" si="277"/>
        <v>71898</v>
      </c>
      <c r="CW181" s="263">
        <f t="shared" si="277"/>
        <v>88691</v>
      </c>
      <c r="CX181" s="263">
        <f t="shared" si="277"/>
        <v>0</v>
      </c>
      <c r="CY181" s="263">
        <f t="shared" si="277"/>
        <v>0</v>
      </c>
      <c r="CZ181" s="263">
        <f t="shared" si="277"/>
        <v>0</v>
      </c>
      <c r="DA181" s="263">
        <f t="shared" si="277"/>
        <v>0</v>
      </c>
      <c r="DB181" s="263">
        <f t="shared" si="277"/>
        <v>82756</v>
      </c>
      <c r="DC181" s="263">
        <f t="shared" si="277"/>
        <v>8333</v>
      </c>
      <c r="DD181" s="263">
        <f t="shared" ref="DD181:FO181" si="278">+DD113</f>
        <v>1424774</v>
      </c>
      <c r="DE181" s="263">
        <f t="shared" si="278"/>
        <v>809088</v>
      </c>
      <c r="DF181" s="263">
        <f t="shared" si="278"/>
        <v>770508</v>
      </c>
      <c r="DG181" s="263">
        <f t="shared" si="278"/>
        <v>647062</v>
      </c>
      <c r="DH181" s="263">
        <f t="shared" si="278"/>
        <v>26550</v>
      </c>
      <c r="DI181" s="263">
        <f t="shared" si="278"/>
        <v>0</v>
      </c>
      <c r="DJ181" s="263">
        <f t="shared" si="278"/>
        <v>0</v>
      </c>
      <c r="DK181" s="263">
        <f t="shared" si="278"/>
        <v>1638392</v>
      </c>
      <c r="DL181" s="263">
        <f t="shared" si="278"/>
        <v>998850</v>
      </c>
      <c r="DM181" s="263">
        <f t="shared" si="278"/>
        <v>694078</v>
      </c>
      <c r="DN181" s="263">
        <f t="shared" si="278"/>
        <v>214560</v>
      </c>
      <c r="DO181" s="263">
        <f t="shared" si="278"/>
        <v>160096</v>
      </c>
      <c r="DP181" s="263">
        <f t="shared" si="278"/>
        <v>92952</v>
      </c>
      <c r="DQ181" s="263">
        <f t="shared" si="278"/>
        <v>410039</v>
      </c>
      <c r="DR181" s="263">
        <f t="shared" si="278"/>
        <v>0</v>
      </c>
      <c r="DS181" s="263">
        <f t="shared" si="278"/>
        <v>30711</v>
      </c>
      <c r="DT181" s="263">
        <f t="shared" si="278"/>
        <v>67914</v>
      </c>
      <c r="DU181" s="263">
        <f t="shared" si="278"/>
        <v>50486</v>
      </c>
      <c r="DV181" s="263">
        <f t="shared" si="278"/>
        <v>442961</v>
      </c>
      <c r="DW181" s="263">
        <f t="shared" si="278"/>
        <v>117411</v>
      </c>
      <c r="DX181" s="263">
        <f t="shared" si="278"/>
        <v>109117</v>
      </c>
      <c r="DY181" s="263">
        <f t="shared" si="278"/>
        <v>41839</v>
      </c>
      <c r="DZ181" s="263">
        <f t="shared" si="278"/>
        <v>250153</v>
      </c>
      <c r="EA181" s="263">
        <f t="shared" si="278"/>
        <v>0</v>
      </c>
      <c r="EB181" s="263">
        <f t="shared" si="278"/>
        <v>8039</v>
      </c>
      <c r="EC181" s="263">
        <f t="shared" si="278"/>
        <v>37386</v>
      </c>
      <c r="ED181" s="263">
        <f t="shared" si="278"/>
        <v>38746</v>
      </c>
      <c r="EE181" s="263">
        <f t="shared" si="278"/>
        <v>900587</v>
      </c>
      <c r="EF181" s="263">
        <f t="shared" si="278"/>
        <v>293817</v>
      </c>
      <c r="EG181" s="263">
        <f t="shared" si="278"/>
        <v>259189</v>
      </c>
      <c r="EH181" s="263">
        <f t="shared" si="278"/>
        <v>127018</v>
      </c>
      <c r="EI181" s="263">
        <f t="shared" si="278"/>
        <v>512959</v>
      </c>
      <c r="EJ181" s="263">
        <f t="shared" si="278"/>
        <v>0</v>
      </c>
      <c r="EK181" s="263">
        <f t="shared" si="278"/>
        <v>37092</v>
      </c>
      <c r="EL181" s="263">
        <f t="shared" si="278"/>
        <v>96644</v>
      </c>
      <c r="EM181" s="263">
        <f t="shared" si="278"/>
        <v>71794</v>
      </c>
      <c r="EN181" s="263">
        <f t="shared" si="278"/>
        <v>221196</v>
      </c>
      <c r="EO181" s="263">
        <f t="shared" si="278"/>
        <v>44482</v>
      </c>
      <c r="EP181" s="263">
        <f t="shared" si="278"/>
        <v>29063</v>
      </c>
      <c r="EQ181" s="263">
        <f t="shared" si="278"/>
        <v>15822</v>
      </c>
      <c r="ER181" s="263">
        <f t="shared" si="278"/>
        <v>109621</v>
      </c>
      <c r="ES181" s="263">
        <f t="shared" si="278"/>
        <v>0</v>
      </c>
      <c r="ET181" s="263">
        <f t="shared" si="278"/>
        <v>10767</v>
      </c>
      <c r="EU181" s="263">
        <f t="shared" si="278"/>
        <v>20756</v>
      </c>
      <c r="EV181" s="263">
        <f t="shared" si="278"/>
        <v>8492</v>
      </c>
      <c r="EW181" s="263">
        <f t="shared" si="278"/>
        <v>373564</v>
      </c>
      <c r="EX181" s="263">
        <f t="shared" si="278"/>
        <v>148348</v>
      </c>
      <c r="EY181" s="263">
        <f t="shared" si="278"/>
        <v>36933</v>
      </c>
      <c r="EZ181" s="263">
        <f t="shared" si="278"/>
        <v>29444</v>
      </c>
      <c r="FA181" s="263">
        <f t="shared" si="278"/>
        <v>169273</v>
      </c>
      <c r="FB181" s="263">
        <f t="shared" si="278"/>
        <v>0</v>
      </c>
      <c r="FC181" s="263">
        <f t="shared" si="278"/>
        <v>15148</v>
      </c>
      <c r="FD181" s="263">
        <f t="shared" si="278"/>
        <v>59273</v>
      </c>
      <c r="FE181" s="263">
        <f t="shared" si="278"/>
        <v>6773</v>
      </c>
      <c r="FF181" s="263">
        <f t="shared" si="278"/>
        <v>209051</v>
      </c>
      <c r="FG181" s="263">
        <f t="shared" si="278"/>
        <v>101405</v>
      </c>
      <c r="FH181" s="263">
        <f t="shared" si="278"/>
        <v>68561</v>
      </c>
      <c r="FI181" s="263">
        <f t="shared" si="278"/>
        <v>16438</v>
      </c>
      <c r="FJ181" s="263">
        <f t="shared" si="278"/>
        <v>53422</v>
      </c>
      <c r="FK181" s="263">
        <f t="shared" si="278"/>
        <v>6647</v>
      </c>
      <c r="FL181" s="263">
        <f t="shared" si="278"/>
        <v>0</v>
      </c>
      <c r="FM181" s="263">
        <f t="shared" si="278"/>
        <v>4298</v>
      </c>
      <c r="FN181" s="263">
        <f t="shared" si="278"/>
        <v>0</v>
      </c>
      <c r="FO181" s="263">
        <f t="shared" si="278"/>
        <v>136911</v>
      </c>
      <c r="FP181" s="263">
        <f t="shared" ref="FP181:HH181" si="279">+FP113</f>
        <v>116596</v>
      </c>
      <c r="FQ181" s="263">
        <f t="shared" si="279"/>
        <v>10065</v>
      </c>
      <c r="FR181" s="263">
        <f t="shared" si="279"/>
        <v>0</v>
      </c>
      <c r="FS181" s="263">
        <f t="shared" si="279"/>
        <v>17948</v>
      </c>
      <c r="FT181" s="263">
        <f t="shared" si="279"/>
        <v>0</v>
      </c>
      <c r="FU181" s="263">
        <f t="shared" si="279"/>
        <v>0</v>
      </c>
      <c r="FV181" s="263">
        <f t="shared" si="279"/>
        <v>0</v>
      </c>
      <c r="FW181" s="263">
        <f t="shared" si="279"/>
        <v>0</v>
      </c>
      <c r="FX181" s="263">
        <f t="shared" si="279"/>
        <v>559116</v>
      </c>
      <c r="FY181" s="263">
        <f t="shared" si="279"/>
        <v>140140</v>
      </c>
      <c r="FZ181" s="263">
        <f t="shared" si="279"/>
        <v>121910</v>
      </c>
      <c r="GA181" s="263">
        <f t="shared" si="279"/>
        <v>67535</v>
      </c>
      <c r="GB181" s="263">
        <f t="shared" si="279"/>
        <v>393593</v>
      </c>
      <c r="GC181" s="263">
        <f t="shared" si="279"/>
        <v>0</v>
      </c>
      <c r="GD181" s="263">
        <f t="shared" si="279"/>
        <v>17135</v>
      </c>
      <c r="GE181" s="263">
        <f t="shared" si="279"/>
        <v>0</v>
      </c>
      <c r="GF181" s="263">
        <f t="shared" si="279"/>
        <v>0</v>
      </c>
      <c r="GG181" s="263">
        <f t="shared" si="279"/>
        <v>39234</v>
      </c>
      <c r="GH181" s="263">
        <f t="shared" si="279"/>
        <v>0</v>
      </c>
      <c r="GI181" s="263">
        <f t="shared" si="279"/>
        <v>0</v>
      </c>
      <c r="GJ181" s="263">
        <f t="shared" si="279"/>
        <v>0</v>
      </c>
      <c r="GK181" s="263">
        <f t="shared" si="279"/>
        <v>12741</v>
      </c>
      <c r="GL181" s="263">
        <f t="shared" si="279"/>
        <v>40164</v>
      </c>
      <c r="GM181" s="263">
        <f t="shared" si="279"/>
        <v>0</v>
      </c>
      <c r="GN181" s="263">
        <f t="shared" si="279"/>
        <v>0</v>
      </c>
      <c r="GO181" s="263">
        <f t="shared" si="279"/>
        <v>0</v>
      </c>
      <c r="GP181" s="263">
        <f t="shared" si="279"/>
        <v>53052</v>
      </c>
      <c r="GQ181" s="263">
        <f t="shared" si="279"/>
        <v>0</v>
      </c>
      <c r="GR181" s="263">
        <f t="shared" si="279"/>
        <v>30387</v>
      </c>
      <c r="GS181" s="263">
        <f t="shared" si="279"/>
        <v>33960</v>
      </c>
      <c r="GT181" s="263">
        <f t="shared" si="279"/>
        <v>0</v>
      </c>
      <c r="GU181" s="263">
        <f t="shared" si="279"/>
        <v>0</v>
      </c>
      <c r="GV181" s="263">
        <f t="shared" si="279"/>
        <v>0</v>
      </c>
      <c r="GW181" s="263">
        <f t="shared" si="279"/>
        <v>0</v>
      </c>
      <c r="GX181" s="263">
        <f t="shared" si="279"/>
        <v>0</v>
      </c>
      <c r="GY181" s="263">
        <f t="shared" si="279"/>
        <v>241039</v>
      </c>
      <c r="GZ181" s="263">
        <f t="shared" si="279"/>
        <v>105331</v>
      </c>
      <c r="HA181" s="263">
        <f t="shared" si="279"/>
        <v>28594</v>
      </c>
      <c r="HB181" s="263">
        <f t="shared" si="279"/>
        <v>8315</v>
      </c>
      <c r="HC181" s="263">
        <f t="shared" si="279"/>
        <v>154719</v>
      </c>
      <c r="HD181" s="263">
        <f t="shared" si="279"/>
        <v>3418</v>
      </c>
      <c r="HE181" s="263">
        <f t="shared" si="279"/>
        <v>12320</v>
      </c>
      <c r="HF181" s="263">
        <f t="shared" si="279"/>
        <v>20552</v>
      </c>
      <c r="HG181" s="263">
        <f t="shared" si="279"/>
        <v>6773</v>
      </c>
      <c r="HH181" s="263">
        <f t="shared" si="279"/>
        <v>839723</v>
      </c>
    </row>
    <row r="182" spans="1:216" x14ac:dyDescent="0.2">
      <c r="A182" s="263" t="s">
        <v>239</v>
      </c>
      <c r="B182" s="263">
        <f t="shared" ref="B182:Y182" si="280">+B136</f>
        <v>1085875</v>
      </c>
      <c r="C182" s="263">
        <f t="shared" si="280"/>
        <v>13653</v>
      </c>
      <c r="D182" s="263">
        <f t="shared" si="280"/>
        <v>0</v>
      </c>
      <c r="E182" s="263">
        <f t="shared" si="280"/>
        <v>0</v>
      </c>
      <c r="F182" s="263">
        <f t="shared" si="280"/>
        <v>0</v>
      </c>
      <c r="G182" s="263">
        <f t="shared" si="280"/>
        <v>0</v>
      </c>
      <c r="H182" s="263">
        <f t="shared" si="280"/>
        <v>0</v>
      </c>
      <c r="I182" s="263">
        <f t="shared" si="280"/>
        <v>0</v>
      </c>
      <c r="J182" s="263">
        <f t="shared" si="280"/>
        <v>0</v>
      </c>
      <c r="K182" s="263">
        <f t="shared" si="280"/>
        <v>0</v>
      </c>
      <c r="L182" s="263">
        <f t="shared" si="280"/>
        <v>0</v>
      </c>
      <c r="M182" s="263">
        <f t="shared" si="280"/>
        <v>0</v>
      </c>
      <c r="N182" s="263">
        <f t="shared" ref="N182:P182" si="281">+N136</f>
        <v>0</v>
      </c>
      <c r="O182" s="263">
        <f t="shared" si="281"/>
        <v>0</v>
      </c>
      <c r="P182" s="263">
        <f t="shared" si="281"/>
        <v>0</v>
      </c>
      <c r="Q182" s="263">
        <f t="shared" si="280"/>
        <v>0</v>
      </c>
      <c r="R182" s="263">
        <f t="shared" si="280"/>
        <v>0</v>
      </c>
      <c r="S182" s="263">
        <f t="shared" si="280"/>
        <v>0</v>
      </c>
      <c r="T182" s="263">
        <f t="shared" si="280"/>
        <v>13653</v>
      </c>
      <c r="U182" s="263">
        <f t="shared" si="280"/>
        <v>13653</v>
      </c>
      <c r="V182" s="263">
        <f t="shared" si="280"/>
        <v>0</v>
      </c>
      <c r="W182" s="263">
        <f t="shared" si="280"/>
        <v>0</v>
      </c>
      <c r="X182" s="263">
        <f t="shared" si="280"/>
        <v>0</v>
      </c>
      <c r="Y182" s="263">
        <f t="shared" si="280"/>
        <v>0</v>
      </c>
      <c r="Z182" s="263">
        <f t="shared" ref="Z182:CO182" si="282">+Z114</f>
        <v>45279</v>
      </c>
      <c r="AA182" s="263">
        <f t="shared" si="282"/>
        <v>45279</v>
      </c>
      <c r="AB182" s="263">
        <f t="shared" si="282"/>
        <v>15818</v>
      </c>
      <c r="AC182" s="263">
        <f t="shared" si="282"/>
        <v>25470</v>
      </c>
      <c r="AD182" s="263">
        <f t="shared" si="282"/>
        <v>4321</v>
      </c>
      <c r="AE182" s="263">
        <f t="shared" si="282"/>
        <v>0</v>
      </c>
      <c r="AF182" s="263">
        <f t="shared" si="282"/>
        <v>20112</v>
      </c>
      <c r="AG182" s="263">
        <f t="shared" si="282"/>
        <v>5581</v>
      </c>
      <c r="AH182" s="263">
        <f t="shared" si="282"/>
        <v>1201</v>
      </c>
      <c r="AI182" s="263">
        <f t="shared" si="282"/>
        <v>0</v>
      </c>
      <c r="AJ182" s="263">
        <f t="shared" si="282"/>
        <v>18980</v>
      </c>
      <c r="AK182" s="263">
        <f t="shared" si="282"/>
        <v>0</v>
      </c>
      <c r="AL182" s="263">
        <f t="shared" si="282"/>
        <v>0</v>
      </c>
      <c r="AM182" s="263">
        <f t="shared" si="282"/>
        <v>0</v>
      </c>
      <c r="AN182" s="263">
        <f t="shared" si="282"/>
        <v>0</v>
      </c>
      <c r="AO182" s="263">
        <f t="shared" si="282"/>
        <v>0</v>
      </c>
      <c r="AP182" s="263">
        <f t="shared" si="282"/>
        <v>0</v>
      </c>
      <c r="AQ182" s="263">
        <f t="shared" si="282"/>
        <v>0</v>
      </c>
      <c r="AR182" s="263">
        <f t="shared" si="282"/>
        <v>0</v>
      </c>
      <c r="AS182" s="263">
        <f t="shared" si="282"/>
        <v>0</v>
      </c>
      <c r="AT182" s="263">
        <f t="shared" si="282"/>
        <v>0</v>
      </c>
      <c r="AU182" s="263">
        <f t="shared" si="282"/>
        <v>0</v>
      </c>
      <c r="AV182" s="263">
        <f t="shared" si="282"/>
        <v>0</v>
      </c>
      <c r="AW182" s="263">
        <f t="shared" si="282"/>
        <v>0</v>
      </c>
      <c r="AX182" s="263">
        <f t="shared" si="282"/>
        <v>0</v>
      </c>
      <c r="AY182" s="263">
        <f t="shared" si="282"/>
        <v>59898</v>
      </c>
      <c r="AZ182" s="263">
        <f t="shared" si="282"/>
        <v>0</v>
      </c>
      <c r="BA182" s="263">
        <f t="shared" si="282"/>
        <v>0</v>
      </c>
      <c r="BB182" s="263">
        <f t="shared" si="282"/>
        <v>0</v>
      </c>
      <c r="BC182" s="263">
        <f t="shared" si="282"/>
        <v>0</v>
      </c>
      <c r="BD182" s="263">
        <f t="shared" si="282"/>
        <v>0</v>
      </c>
      <c r="BE182" s="263">
        <f t="shared" si="282"/>
        <v>0</v>
      </c>
      <c r="BF182" s="263">
        <f t="shared" si="282"/>
        <v>0</v>
      </c>
      <c r="BG182" s="263">
        <f t="shared" ref="BG182:BM182" si="283">+BG114</f>
        <v>0</v>
      </c>
      <c r="BH182" s="263">
        <f t="shared" si="283"/>
        <v>0</v>
      </c>
      <c r="BI182" s="263">
        <f t="shared" si="283"/>
        <v>0</v>
      </c>
      <c r="BJ182" s="263">
        <f t="shared" si="283"/>
        <v>0</v>
      </c>
      <c r="BK182" s="263">
        <f t="shared" si="283"/>
        <v>0</v>
      </c>
      <c r="BL182" s="263">
        <f t="shared" si="283"/>
        <v>0</v>
      </c>
      <c r="BM182" s="263">
        <f t="shared" si="283"/>
        <v>0</v>
      </c>
      <c r="BN182" s="263">
        <f t="shared" si="282"/>
        <v>31794</v>
      </c>
      <c r="BO182" s="263">
        <f t="shared" si="282"/>
        <v>0</v>
      </c>
      <c r="BP182" s="263">
        <f t="shared" si="282"/>
        <v>5594</v>
      </c>
      <c r="BQ182" s="263">
        <f t="shared" si="282"/>
        <v>31093</v>
      </c>
      <c r="BR182" s="263">
        <f t="shared" si="282"/>
        <v>0</v>
      </c>
      <c r="BS182" s="263">
        <f t="shared" si="282"/>
        <v>0</v>
      </c>
      <c r="BT182" s="263">
        <f t="shared" si="282"/>
        <v>0</v>
      </c>
      <c r="BU182" s="263">
        <f t="shared" si="282"/>
        <v>17488</v>
      </c>
      <c r="BV182" s="263">
        <f t="shared" si="282"/>
        <v>1879</v>
      </c>
      <c r="BW182" s="263">
        <f t="shared" si="282"/>
        <v>0</v>
      </c>
      <c r="BX182" s="263">
        <f t="shared" si="282"/>
        <v>15269</v>
      </c>
      <c r="BY182" s="263">
        <f t="shared" si="282"/>
        <v>0</v>
      </c>
      <c r="BZ182" s="263">
        <f t="shared" si="282"/>
        <v>0</v>
      </c>
      <c r="CA182" s="263">
        <f t="shared" si="282"/>
        <v>0</v>
      </c>
      <c r="CB182" s="263">
        <f t="shared" si="282"/>
        <v>0</v>
      </c>
      <c r="CC182" s="263">
        <f t="shared" si="282"/>
        <v>0</v>
      </c>
      <c r="CD182" s="263">
        <f t="shared" si="282"/>
        <v>0</v>
      </c>
      <c r="CE182" s="263">
        <f t="shared" si="282"/>
        <v>0</v>
      </c>
      <c r="CF182" s="263">
        <f t="shared" si="282"/>
        <v>0</v>
      </c>
      <c r="CG182" s="263">
        <f t="shared" si="282"/>
        <v>0</v>
      </c>
      <c r="CH182" s="263">
        <f t="shared" si="282"/>
        <v>0</v>
      </c>
      <c r="CI182" s="263">
        <f t="shared" si="282"/>
        <v>14108</v>
      </c>
      <c r="CJ182" s="263">
        <f t="shared" si="282"/>
        <v>0</v>
      </c>
      <c r="CK182" s="263">
        <f t="shared" si="282"/>
        <v>12962</v>
      </c>
      <c r="CL182" s="263">
        <f t="shared" si="282"/>
        <v>0</v>
      </c>
      <c r="CM182" s="263">
        <f t="shared" si="282"/>
        <v>1858</v>
      </c>
      <c r="CN182" s="263">
        <f t="shared" si="282"/>
        <v>0</v>
      </c>
      <c r="CO182" s="263">
        <f t="shared" si="282"/>
        <v>1858</v>
      </c>
      <c r="CP182" s="263">
        <f t="shared" ref="CP182:DC182" si="284">+CP136</f>
        <v>175618</v>
      </c>
      <c r="CQ182" s="263">
        <f t="shared" si="284"/>
        <v>20168</v>
      </c>
      <c r="CR182" s="263">
        <f t="shared" si="284"/>
        <v>45097</v>
      </c>
      <c r="CS182" s="263">
        <f t="shared" si="284"/>
        <v>2403</v>
      </c>
      <c r="CT182" s="263">
        <f t="shared" si="284"/>
        <v>58596</v>
      </c>
      <c r="CU182" s="263">
        <f t="shared" si="284"/>
        <v>80221</v>
      </c>
      <c r="CV182" s="263">
        <f t="shared" si="284"/>
        <v>18924</v>
      </c>
      <c r="CW182" s="263">
        <f t="shared" si="284"/>
        <v>109435</v>
      </c>
      <c r="CX182" s="263">
        <f t="shared" si="284"/>
        <v>0</v>
      </c>
      <c r="CY182" s="263">
        <f t="shared" si="284"/>
        <v>0</v>
      </c>
      <c r="CZ182" s="263">
        <f t="shared" si="284"/>
        <v>0</v>
      </c>
      <c r="DA182" s="263">
        <f t="shared" si="284"/>
        <v>14455</v>
      </c>
      <c r="DB182" s="263">
        <f t="shared" si="284"/>
        <v>111371</v>
      </c>
      <c r="DC182" s="263">
        <f t="shared" si="284"/>
        <v>0</v>
      </c>
      <c r="DD182" s="263">
        <f t="shared" ref="DD182:FO182" si="285">+DD114</f>
        <v>1182433</v>
      </c>
      <c r="DE182" s="263">
        <f t="shared" si="285"/>
        <v>639658</v>
      </c>
      <c r="DF182" s="263">
        <f t="shared" si="285"/>
        <v>667715</v>
      </c>
      <c r="DG182" s="263">
        <f t="shared" si="285"/>
        <v>442987</v>
      </c>
      <c r="DH182" s="263">
        <f t="shared" si="285"/>
        <v>1650</v>
      </c>
      <c r="DI182" s="263">
        <f t="shared" si="285"/>
        <v>3025</v>
      </c>
      <c r="DJ182" s="263">
        <f t="shared" si="285"/>
        <v>3742</v>
      </c>
      <c r="DK182" s="263">
        <f t="shared" si="285"/>
        <v>2104887</v>
      </c>
      <c r="DL182" s="263">
        <f t="shared" si="285"/>
        <v>1370761</v>
      </c>
      <c r="DM182" s="263">
        <f t="shared" si="285"/>
        <v>1250385</v>
      </c>
      <c r="DN182" s="263">
        <f t="shared" si="285"/>
        <v>297473</v>
      </c>
      <c r="DO182" s="263">
        <f t="shared" si="285"/>
        <v>209781</v>
      </c>
      <c r="DP182" s="263">
        <f t="shared" si="285"/>
        <v>184953</v>
      </c>
      <c r="DQ182" s="263">
        <f t="shared" si="285"/>
        <v>940992</v>
      </c>
      <c r="DR182" s="263">
        <f t="shared" si="285"/>
        <v>0</v>
      </c>
      <c r="DS182" s="263">
        <f t="shared" si="285"/>
        <v>58388</v>
      </c>
      <c r="DT182" s="263">
        <f t="shared" si="285"/>
        <v>274274</v>
      </c>
      <c r="DU182" s="263">
        <f t="shared" si="285"/>
        <v>66219</v>
      </c>
      <c r="DV182" s="263">
        <f t="shared" si="285"/>
        <v>413515</v>
      </c>
      <c r="DW182" s="263">
        <f t="shared" si="285"/>
        <v>64305</v>
      </c>
      <c r="DX182" s="263">
        <f t="shared" si="285"/>
        <v>46410</v>
      </c>
      <c r="DY182" s="263">
        <f t="shared" si="285"/>
        <v>33396</v>
      </c>
      <c r="DZ182" s="263">
        <f t="shared" si="285"/>
        <v>292707</v>
      </c>
      <c r="EA182" s="263">
        <f t="shared" si="285"/>
        <v>0</v>
      </c>
      <c r="EB182" s="263">
        <f t="shared" si="285"/>
        <v>20050</v>
      </c>
      <c r="EC182" s="263">
        <f t="shared" si="285"/>
        <v>26543</v>
      </c>
      <c r="ED182" s="263">
        <f t="shared" si="285"/>
        <v>0</v>
      </c>
      <c r="EE182" s="263">
        <f t="shared" si="285"/>
        <v>1259653</v>
      </c>
      <c r="EF182" s="263">
        <f t="shared" si="285"/>
        <v>291776</v>
      </c>
      <c r="EG182" s="263">
        <f t="shared" si="285"/>
        <v>206001</v>
      </c>
      <c r="EH182" s="263">
        <f t="shared" si="285"/>
        <v>190137</v>
      </c>
      <c r="EI182" s="263">
        <f t="shared" si="285"/>
        <v>951098</v>
      </c>
      <c r="EJ182" s="263">
        <f t="shared" si="285"/>
        <v>0</v>
      </c>
      <c r="EK182" s="263">
        <f t="shared" si="285"/>
        <v>71067</v>
      </c>
      <c r="EL182" s="263">
        <f t="shared" si="285"/>
        <v>263409</v>
      </c>
      <c r="EM182" s="263">
        <f t="shared" si="285"/>
        <v>49084</v>
      </c>
      <c r="EN182" s="263">
        <f t="shared" si="285"/>
        <v>340664</v>
      </c>
      <c r="EO182" s="263">
        <f t="shared" si="285"/>
        <v>35855</v>
      </c>
      <c r="EP182" s="263">
        <f t="shared" si="285"/>
        <v>37644</v>
      </c>
      <c r="EQ182" s="263">
        <f t="shared" si="285"/>
        <v>13129</v>
      </c>
      <c r="ER182" s="263">
        <f t="shared" si="285"/>
        <v>237096</v>
      </c>
      <c r="ES182" s="263">
        <f t="shared" si="285"/>
        <v>0</v>
      </c>
      <c r="ET182" s="263">
        <f t="shared" si="285"/>
        <v>19161</v>
      </c>
      <c r="EU182" s="263">
        <f t="shared" si="285"/>
        <v>19622</v>
      </c>
      <c r="EV182" s="263">
        <f t="shared" si="285"/>
        <v>18311</v>
      </c>
      <c r="EW182" s="263">
        <f t="shared" si="285"/>
        <v>916206</v>
      </c>
      <c r="EX182" s="263">
        <f t="shared" si="285"/>
        <v>206046</v>
      </c>
      <c r="EY182" s="263">
        <f t="shared" si="285"/>
        <v>91316</v>
      </c>
      <c r="EZ182" s="263">
        <f t="shared" si="285"/>
        <v>166122</v>
      </c>
      <c r="FA182" s="263">
        <f t="shared" si="285"/>
        <v>641709</v>
      </c>
      <c r="FB182" s="263">
        <f t="shared" si="285"/>
        <v>2155</v>
      </c>
      <c r="FC182" s="263">
        <f t="shared" si="285"/>
        <v>66111</v>
      </c>
      <c r="FD182" s="263">
        <f t="shared" si="285"/>
        <v>84955</v>
      </c>
      <c r="FE182" s="263">
        <f t="shared" si="285"/>
        <v>30507</v>
      </c>
      <c r="FF182" s="263">
        <f t="shared" si="285"/>
        <v>290394</v>
      </c>
      <c r="FG182" s="263">
        <f t="shared" si="285"/>
        <v>61192</v>
      </c>
      <c r="FH182" s="263">
        <f t="shared" si="285"/>
        <v>51130</v>
      </c>
      <c r="FI182" s="263">
        <f t="shared" si="285"/>
        <v>7433</v>
      </c>
      <c r="FJ182" s="263">
        <f t="shared" si="285"/>
        <v>82032</v>
      </c>
      <c r="FK182" s="263">
        <f t="shared" si="285"/>
        <v>2776</v>
      </c>
      <c r="FL182" s="263">
        <f t="shared" si="285"/>
        <v>0</v>
      </c>
      <c r="FM182" s="263">
        <f t="shared" si="285"/>
        <v>5937</v>
      </c>
      <c r="FN182" s="263">
        <f t="shared" si="285"/>
        <v>0</v>
      </c>
      <c r="FO182" s="263">
        <f t="shared" si="285"/>
        <v>18334</v>
      </c>
      <c r="FP182" s="263">
        <f t="shared" ref="FP182:HH182" si="286">+FP114</f>
        <v>18334</v>
      </c>
      <c r="FQ182" s="263">
        <f t="shared" si="286"/>
        <v>0</v>
      </c>
      <c r="FR182" s="263">
        <f t="shared" si="286"/>
        <v>0</v>
      </c>
      <c r="FS182" s="263">
        <f t="shared" si="286"/>
        <v>0</v>
      </c>
      <c r="FT182" s="263">
        <f t="shared" si="286"/>
        <v>0</v>
      </c>
      <c r="FU182" s="263">
        <f t="shared" si="286"/>
        <v>0</v>
      </c>
      <c r="FV182" s="263">
        <f t="shared" si="286"/>
        <v>0</v>
      </c>
      <c r="FW182" s="263">
        <f t="shared" si="286"/>
        <v>0</v>
      </c>
      <c r="FX182" s="263">
        <f t="shared" si="286"/>
        <v>543510</v>
      </c>
      <c r="FY182" s="263">
        <f t="shared" si="286"/>
        <v>143117</v>
      </c>
      <c r="FZ182" s="263">
        <f t="shared" si="286"/>
        <v>151528</v>
      </c>
      <c r="GA182" s="263">
        <f t="shared" si="286"/>
        <v>74819</v>
      </c>
      <c r="GB182" s="263">
        <f t="shared" si="286"/>
        <v>342806</v>
      </c>
      <c r="GC182" s="263">
        <f t="shared" si="286"/>
        <v>0</v>
      </c>
      <c r="GD182" s="263">
        <f t="shared" si="286"/>
        <v>0</v>
      </c>
      <c r="GE182" s="263">
        <f t="shared" si="286"/>
        <v>21394</v>
      </c>
      <c r="GF182" s="263">
        <f t="shared" si="286"/>
        <v>2287</v>
      </c>
      <c r="GG182" s="263">
        <f t="shared" si="286"/>
        <v>203507</v>
      </c>
      <c r="GH182" s="263">
        <f t="shared" si="286"/>
        <v>0</v>
      </c>
      <c r="GI182" s="263">
        <f t="shared" si="286"/>
        <v>1344</v>
      </c>
      <c r="GJ182" s="263">
        <f t="shared" si="286"/>
        <v>11826</v>
      </c>
      <c r="GK182" s="263">
        <f t="shared" si="286"/>
        <v>103789</v>
      </c>
      <c r="GL182" s="263">
        <f t="shared" si="286"/>
        <v>159774</v>
      </c>
      <c r="GM182" s="263">
        <f t="shared" si="286"/>
        <v>0</v>
      </c>
      <c r="GN182" s="263">
        <f t="shared" si="286"/>
        <v>0</v>
      </c>
      <c r="GO182" s="263">
        <f t="shared" si="286"/>
        <v>0</v>
      </c>
      <c r="GP182" s="263">
        <f t="shared" si="286"/>
        <v>49546</v>
      </c>
      <c r="GQ182" s="263">
        <f t="shared" si="286"/>
        <v>13456</v>
      </c>
      <c r="GR182" s="263">
        <f t="shared" si="286"/>
        <v>18520</v>
      </c>
      <c r="GS182" s="263">
        <f t="shared" si="286"/>
        <v>0</v>
      </c>
      <c r="GT182" s="263">
        <f t="shared" si="286"/>
        <v>0</v>
      </c>
      <c r="GU182" s="263">
        <f t="shared" si="286"/>
        <v>0</v>
      </c>
      <c r="GV182" s="263">
        <f t="shared" si="286"/>
        <v>0</v>
      </c>
      <c r="GW182" s="263">
        <f t="shared" si="286"/>
        <v>13718</v>
      </c>
      <c r="GX182" s="263">
        <f t="shared" si="286"/>
        <v>0</v>
      </c>
      <c r="GY182" s="263">
        <f t="shared" si="286"/>
        <v>385892</v>
      </c>
      <c r="GZ182" s="263">
        <f t="shared" si="286"/>
        <v>117292</v>
      </c>
      <c r="HA182" s="263">
        <f t="shared" si="286"/>
        <v>34891</v>
      </c>
      <c r="HB182" s="263">
        <f t="shared" si="286"/>
        <v>26058</v>
      </c>
      <c r="HC182" s="263">
        <f t="shared" si="286"/>
        <v>275277</v>
      </c>
      <c r="HD182" s="263">
        <f t="shared" si="286"/>
        <v>7630</v>
      </c>
      <c r="HE182" s="263">
        <f t="shared" si="286"/>
        <v>0</v>
      </c>
      <c r="HF182" s="263">
        <f t="shared" si="286"/>
        <v>29772</v>
      </c>
      <c r="HG182" s="263">
        <f t="shared" si="286"/>
        <v>0</v>
      </c>
      <c r="HH182" s="263">
        <f t="shared" si="286"/>
        <v>48715</v>
      </c>
    </row>
    <row r="183" spans="1:216" x14ac:dyDescent="0.2">
      <c r="A183" s="263" t="s">
        <v>240</v>
      </c>
      <c r="B183" s="263">
        <f t="shared" ref="B183:Y183" si="287">+B137</f>
        <v>2664985</v>
      </c>
      <c r="C183" s="263">
        <f t="shared" si="287"/>
        <v>485491</v>
      </c>
      <c r="D183" s="263">
        <f t="shared" si="287"/>
        <v>277802</v>
      </c>
      <c r="E183" s="263">
        <f t="shared" si="287"/>
        <v>130499</v>
      </c>
      <c r="F183" s="263">
        <f t="shared" si="287"/>
        <v>85150</v>
      </c>
      <c r="G183" s="263">
        <f t="shared" si="287"/>
        <v>55919</v>
      </c>
      <c r="H183" s="263">
        <f t="shared" si="287"/>
        <v>102581</v>
      </c>
      <c r="I183" s="263">
        <f t="shared" si="287"/>
        <v>53425</v>
      </c>
      <c r="J183" s="263">
        <f t="shared" si="287"/>
        <v>74053</v>
      </c>
      <c r="K183" s="263">
        <f t="shared" si="287"/>
        <v>60809</v>
      </c>
      <c r="L183" s="263">
        <f t="shared" si="287"/>
        <v>53960</v>
      </c>
      <c r="M183" s="263">
        <f t="shared" si="287"/>
        <v>5909</v>
      </c>
      <c r="N183" s="263">
        <f t="shared" ref="N183:P183" si="288">+N137</f>
        <v>18366</v>
      </c>
      <c r="O183" s="263">
        <f t="shared" si="288"/>
        <v>7565</v>
      </c>
      <c r="P183" s="263">
        <f t="shared" si="288"/>
        <v>13827</v>
      </c>
      <c r="Q183" s="263">
        <f t="shared" si="287"/>
        <v>141929</v>
      </c>
      <c r="R183" s="263">
        <f t="shared" si="287"/>
        <v>18109</v>
      </c>
      <c r="S183" s="263">
        <f t="shared" si="287"/>
        <v>83481</v>
      </c>
      <c r="T183" s="263">
        <f t="shared" si="287"/>
        <v>75026</v>
      </c>
      <c r="U183" s="263">
        <f t="shared" si="287"/>
        <v>43988</v>
      </c>
      <c r="V183" s="263">
        <f t="shared" si="287"/>
        <v>34245</v>
      </c>
      <c r="W183" s="263">
        <f t="shared" si="287"/>
        <v>47157</v>
      </c>
      <c r="X183" s="263">
        <f t="shared" si="287"/>
        <v>39027</v>
      </c>
      <c r="Y183" s="263">
        <f t="shared" si="287"/>
        <v>9473</v>
      </c>
      <c r="Z183" s="263">
        <f t="shared" ref="Z183:CO183" si="289">+Z115</f>
        <v>1409133</v>
      </c>
      <c r="AA183" s="263">
        <f t="shared" si="289"/>
        <v>1317824</v>
      </c>
      <c r="AB183" s="263">
        <f t="shared" si="289"/>
        <v>159027</v>
      </c>
      <c r="AC183" s="263">
        <f t="shared" si="289"/>
        <v>664794</v>
      </c>
      <c r="AD183" s="263">
        <f t="shared" si="289"/>
        <v>404968</v>
      </c>
      <c r="AE183" s="263">
        <f t="shared" si="289"/>
        <v>32543</v>
      </c>
      <c r="AF183" s="263">
        <f t="shared" si="289"/>
        <v>237724</v>
      </c>
      <c r="AG183" s="263">
        <f t="shared" si="289"/>
        <v>329674</v>
      </c>
      <c r="AH183" s="263">
        <f t="shared" si="289"/>
        <v>396299</v>
      </c>
      <c r="AI183" s="263">
        <f t="shared" si="289"/>
        <v>143184</v>
      </c>
      <c r="AJ183" s="263">
        <f t="shared" si="289"/>
        <v>400725</v>
      </c>
      <c r="AK183" s="263">
        <f t="shared" si="289"/>
        <v>86790</v>
      </c>
      <c r="AL183" s="263">
        <f t="shared" si="289"/>
        <v>11927</v>
      </c>
      <c r="AM183" s="263">
        <f t="shared" si="289"/>
        <v>230002</v>
      </c>
      <c r="AN183" s="263">
        <f t="shared" si="289"/>
        <v>14416</v>
      </c>
      <c r="AO183" s="263">
        <f t="shared" si="289"/>
        <v>75186</v>
      </c>
      <c r="AP183" s="263">
        <f t="shared" si="289"/>
        <v>91652</v>
      </c>
      <c r="AQ183" s="263">
        <f t="shared" si="289"/>
        <v>0</v>
      </c>
      <c r="AR183" s="263">
        <f t="shared" si="289"/>
        <v>65954</v>
      </c>
      <c r="AS183" s="263">
        <f t="shared" si="289"/>
        <v>10563</v>
      </c>
      <c r="AT183" s="263">
        <f t="shared" si="289"/>
        <v>24743</v>
      </c>
      <c r="AU183" s="263">
        <f t="shared" si="289"/>
        <v>0</v>
      </c>
      <c r="AV183" s="263">
        <f t="shared" si="289"/>
        <v>6905</v>
      </c>
      <c r="AW183" s="263">
        <f t="shared" si="289"/>
        <v>0</v>
      </c>
      <c r="AX183" s="263">
        <f t="shared" si="289"/>
        <v>0</v>
      </c>
      <c r="AY183" s="263">
        <f t="shared" si="289"/>
        <v>982718</v>
      </c>
      <c r="AZ183" s="263">
        <f t="shared" si="289"/>
        <v>144038</v>
      </c>
      <c r="BA183" s="263">
        <f t="shared" si="289"/>
        <v>13527</v>
      </c>
      <c r="BB183" s="263">
        <f t="shared" si="289"/>
        <v>18882</v>
      </c>
      <c r="BC183" s="263">
        <f t="shared" si="289"/>
        <v>110432</v>
      </c>
      <c r="BD183" s="263">
        <f t="shared" si="289"/>
        <v>21681</v>
      </c>
      <c r="BE183" s="263">
        <f t="shared" si="289"/>
        <v>0</v>
      </c>
      <c r="BF183" s="263">
        <f t="shared" si="289"/>
        <v>0</v>
      </c>
      <c r="BG183" s="263">
        <f t="shared" ref="BG183:BM183" si="290">+BG115</f>
        <v>9560</v>
      </c>
      <c r="BH183" s="263">
        <f t="shared" si="290"/>
        <v>0</v>
      </c>
      <c r="BI183" s="263">
        <f t="shared" si="290"/>
        <v>0</v>
      </c>
      <c r="BJ183" s="263">
        <f t="shared" si="290"/>
        <v>0</v>
      </c>
      <c r="BK183" s="263">
        <f t="shared" si="290"/>
        <v>9560</v>
      </c>
      <c r="BL183" s="263">
        <f t="shared" si="290"/>
        <v>0</v>
      </c>
      <c r="BM183" s="263">
        <f t="shared" si="290"/>
        <v>0</v>
      </c>
      <c r="BN183" s="263">
        <f t="shared" si="289"/>
        <v>323041</v>
      </c>
      <c r="BO183" s="263">
        <f t="shared" si="289"/>
        <v>0</v>
      </c>
      <c r="BP183" s="263">
        <f t="shared" si="289"/>
        <v>23284</v>
      </c>
      <c r="BQ183" s="263">
        <f t="shared" si="289"/>
        <v>302335</v>
      </c>
      <c r="BR183" s="263">
        <f t="shared" si="289"/>
        <v>1661</v>
      </c>
      <c r="BS183" s="263">
        <f t="shared" si="289"/>
        <v>0</v>
      </c>
      <c r="BT183" s="263">
        <f t="shared" si="289"/>
        <v>0</v>
      </c>
      <c r="BU183" s="263">
        <f t="shared" si="289"/>
        <v>392245</v>
      </c>
      <c r="BV183" s="263">
        <f t="shared" si="289"/>
        <v>27979</v>
      </c>
      <c r="BW183" s="263">
        <f t="shared" si="289"/>
        <v>31723</v>
      </c>
      <c r="BX183" s="263">
        <f t="shared" si="289"/>
        <v>350242</v>
      </c>
      <c r="BY183" s="263">
        <f t="shared" si="289"/>
        <v>22129</v>
      </c>
      <c r="BZ183" s="263">
        <f t="shared" si="289"/>
        <v>0</v>
      </c>
      <c r="CA183" s="263">
        <f t="shared" si="289"/>
        <v>0</v>
      </c>
      <c r="CB183" s="263">
        <f t="shared" si="289"/>
        <v>72167</v>
      </c>
      <c r="CC183" s="263">
        <f t="shared" si="289"/>
        <v>59730</v>
      </c>
      <c r="CD183" s="263">
        <f t="shared" si="289"/>
        <v>0</v>
      </c>
      <c r="CE183" s="263">
        <f t="shared" si="289"/>
        <v>12449</v>
      </c>
      <c r="CF183" s="263">
        <f t="shared" si="289"/>
        <v>0</v>
      </c>
      <c r="CG183" s="263">
        <f t="shared" si="289"/>
        <v>0</v>
      </c>
      <c r="CH183" s="263">
        <f t="shared" si="289"/>
        <v>0</v>
      </c>
      <c r="CI183" s="263">
        <f t="shared" si="289"/>
        <v>496766</v>
      </c>
      <c r="CJ183" s="263">
        <f t="shared" si="289"/>
        <v>157562</v>
      </c>
      <c r="CK183" s="263">
        <f t="shared" si="289"/>
        <v>17004</v>
      </c>
      <c r="CL183" s="263">
        <f t="shared" si="289"/>
        <v>257424</v>
      </c>
      <c r="CM183" s="263">
        <f t="shared" si="289"/>
        <v>8435</v>
      </c>
      <c r="CN183" s="263">
        <f t="shared" si="289"/>
        <v>0</v>
      </c>
      <c r="CO183" s="263">
        <f t="shared" si="289"/>
        <v>171353</v>
      </c>
      <c r="CP183" s="263">
        <f t="shared" ref="CP183:DC183" si="291">+CP137</f>
        <v>544097</v>
      </c>
      <c r="CQ183" s="263">
        <f t="shared" si="291"/>
        <v>98334</v>
      </c>
      <c r="CR183" s="263">
        <f t="shared" si="291"/>
        <v>217218</v>
      </c>
      <c r="CS183" s="263">
        <f t="shared" si="291"/>
        <v>30684</v>
      </c>
      <c r="CT183" s="263">
        <f t="shared" si="291"/>
        <v>130163</v>
      </c>
      <c r="CU183" s="263">
        <f t="shared" si="291"/>
        <v>158488</v>
      </c>
      <c r="CV183" s="263">
        <f t="shared" si="291"/>
        <v>82475</v>
      </c>
      <c r="CW183" s="263">
        <f t="shared" si="291"/>
        <v>143598</v>
      </c>
      <c r="CX183" s="263">
        <f t="shared" si="291"/>
        <v>0</v>
      </c>
      <c r="CY183" s="263">
        <f t="shared" si="291"/>
        <v>0</v>
      </c>
      <c r="CZ183" s="263">
        <f t="shared" si="291"/>
        <v>0</v>
      </c>
      <c r="DA183" s="263">
        <f t="shared" si="291"/>
        <v>37550</v>
      </c>
      <c r="DB183" s="263">
        <f t="shared" si="291"/>
        <v>81729</v>
      </c>
      <c r="DC183" s="263">
        <f t="shared" si="291"/>
        <v>19909</v>
      </c>
      <c r="DD183" s="263">
        <f t="shared" ref="DD183:FO183" si="292">+DD115</f>
        <v>1216763</v>
      </c>
      <c r="DE183" s="263">
        <f t="shared" si="292"/>
        <v>587023</v>
      </c>
      <c r="DF183" s="263">
        <f t="shared" si="292"/>
        <v>626139</v>
      </c>
      <c r="DG183" s="263">
        <f t="shared" si="292"/>
        <v>570709</v>
      </c>
      <c r="DH183" s="263">
        <f t="shared" si="292"/>
        <v>21143</v>
      </c>
      <c r="DI183" s="263">
        <f t="shared" si="292"/>
        <v>34267</v>
      </c>
      <c r="DJ183" s="263">
        <f t="shared" si="292"/>
        <v>0</v>
      </c>
      <c r="DK183" s="263">
        <f t="shared" si="292"/>
        <v>1834268</v>
      </c>
      <c r="DL183" s="263">
        <f t="shared" si="292"/>
        <v>1127409</v>
      </c>
      <c r="DM183" s="263">
        <f t="shared" si="292"/>
        <v>913234</v>
      </c>
      <c r="DN183" s="263">
        <f t="shared" si="292"/>
        <v>265199</v>
      </c>
      <c r="DO183" s="263">
        <f t="shared" si="292"/>
        <v>182002</v>
      </c>
      <c r="DP183" s="263">
        <f t="shared" si="292"/>
        <v>138483</v>
      </c>
      <c r="DQ183" s="263">
        <f t="shared" si="292"/>
        <v>604857</v>
      </c>
      <c r="DR183" s="263">
        <f t="shared" si="292"/>
        <v>0</v>
      </c>
      <c r="DS183" s="263">
        <f t="shared" si="292"/>
        <v>23730</v>
      </c>
      <c r="DT183" s="263">
        <f t="shared" si="292"/>
        <v>96508</v>
      </c>
      <c r="DU183" s="263">
        <f t="shared" si="292"/>
        <v>64767</v>
      </c>
      <c r="DV183" s="263">
        <f t="shared" si="292"/>
        <v>418205</v>
      </c>
      <c r="DW183" s="263">
        <f t="shared" si="292"/>
        <v>153395</v>
      </c>
      <c r="DX183" s="263">
        <f t="shared" si="292"/>
        <v>120836</v>
      </c>
      <c r="DY183" s="263">
        <f t="shared" si="292"/>
        <v>49376</v>
      </c>
      <c r="DZ183" s="263">
        <f t="shared" si="292"/>
        <v>239409</v>
      </c>
      <c r="EA183" s="263">
        <f t="shared" si="292"/>
        <v>0</v>
      </c>
      <c r="EB183" s="263">
        <f t="shared" si="292"/>
        <v>11951</v>
      </c>
      <c r="EC183" s="263">
        <f t="shared" si="292"/>
        <v>76214</v>
      </c>
      <c r="ED183" s="263">
        <f t="shared" si="292"/>
        <v>25976</v>
      </c>
      <c r="EE183" s="263">
        <f t="shared" si="292"/>
        <v>1072928</v>
      </c>
      <c r="EF183" s="263">
        <f t="shared" si="292"/>
        <v>379025</v>
      </c>
      <c r="EG183" s="263">
        <f t="shared" si="292"/>
        <v>258714</v>
      </c>
      <c r="EH183" s="263">
        <f t="shared" si="292"/>
        <v>172756</v>
      </c>
      <c r="EI183" s="263">
        <f t="shared" si="292"/>
        <v>708982</v>
      </c>
      <c r="EJ183" s="263">
        <f t="shared" si="292"/>
        <v>0</v>
      </c>
      <c r="EK183" s="263">
        <f t="shared" si="292"/>
        <v>33125</v>
      </c>
      <c r="EL183" s="263">
        <f t="shared" si="292"/>
        <v>165206</v>
      </c>
      <c r="EM183" s="263">
        <f t="shared" si="292"/>
        <v>80432</v>
      </c>
      <c r="EN183" s="263">
        <f t="shared" si="292"/>
        <v>129337</v>
      </c>
      <c r="EO183" s="263">
        <f t="shared" si="292"/>
        <v>25546</v>
      </c>
      <c r="EP183" s="263">
        <f t="shared" si="292"/>
        <v>28362</v>
      </c>
      <c r="EQ183" s="263">
        <f t="shared" si="292"/>
        <v>11948</v>
      </c>
      <c r="ER183" s="263">
        <f t="shared" si="292"/>
        <v>94867</v>
      </c>
      <c r="ES183" s="263">
        <f t="shared" si="292"/>
        <v>0</v>
      </c>
      <c r="ET183" s="263">
        <f t="shared" si="292"/>
        <v>0</v>
      </c>
      <c r="EU183" s="263">
        <f t="shared" si="292"/>
        <v>0</v>
      </c>
      <c r="EV183" s="263">
        <f t="shared" si="292"/>
        <v>9492</v>
      </c>
      <c r="EW183" s="263">
        <f t="shared" si="292"/>
        <v>566096</v>
      </c>
      <c r="EX183" s="263">
        <f t="shared" si="292"/>
        <v>148254</v>
      </c>
      <c r="EY183" s="263">
        <f t="shared" si="292"/>
        <v>135004</v>
      </c>
      <c r="EZ183" s="263">
        <f t="shared" si="292"/>
        <v>83125</v>
      </c>
      <c r="FA183" s="263">
        <f t="shared" si="292"/>
        <v>285070</v>
      </c>
      <c r="FB183" s="263">
        <f t="shared" si="292"/>
        <v>5123</v>
      </c>
      <c r="FC183" s="263">
        <f t="shared" si="292"/>
        <v>25387</v>
      </c>
      <c r="FD183" s="263">
        <f t="shared" si="292"/>
        <v>85029</v>
      </c>
      <c r="FE183" s="263">
        <f t="shared" si="292"/>
        <v>48614</v>
      </c>
      <c r="FF183" s="263">
        <f t="shared" si="292"/>
        <v>159946</v>
      </c>
      <c r="FG183" s="263">
        <f t="shared" si="292"/>
        <v>46684</v>
      </c>
      <c r="FH183" s="263">
        <f t="shared" si="292"/>
        <v>47264</v>
      </c>
      <c r="FI183" s="263">
        <f t="shared" si="292"/>
        <v>10263</v>
      </c>
      <c r="FJ183" s="263">
        <f t="shared" si="292"/>
        <v>58293</v>
      </c>
      <c r="FK183" s="263">
        <f t="shared" si="292"/>
        <v>0</v>
      </c>
      <c r="FL183" s="263">
        <f t="shared" si="292"/>
        <v>0</v>
      </c>
      <c r="FM183" s="263">
        <f t="shared" si="292"/>
        <v>4702</v>
      </c>
      <c r="FN183" s="263">
        <f t="shared" si="292"/>
        <v>3652</v>
      </c>
      <c r="FO183" s="263">
        <f t="shared" si="292"/>
        <v>21834</v>
      </c>
      <c r="FP183" s="263">
        <f t="shared" ref="FP183:HH183" si="293">+FP115</f>
        <v>4613</v>
      </c>
      <c r="FQ183" s="263">
        <f t="shared" si="293"/>
        <v>0</v>
      </c>
      <c r="FR183" s="263">
        <f t="shared" si="293"/>
        <v>0</v>
      </c>
      <c r="FS183" s="263">
        <f t="shared" si="293"/>
        <v>21523</v>
      </c>
      <c r="FT183" s="263">
        <f t="shared" si="293"/>
        <v>0</v>
      </c>
      <c r="FU183" s="263">
        <f t="shared" si="293"/>
        <v>0</v>
      </c>
      <c r="FV183" s="263">
        <f t="shared" si="293"/>
        <v>0</v>
      </c>
      <c r="FW183" s="263">
        <f t="shared" si="293"/>
        <v>0</v>
      </c>
      <c r="FX183" s="263">
        <f t="shared" si="293"/>
        <v>543731</v>
      </c>
      <c r="FY183" s="263">
        <f t="shared" si="293"/>
        <v>136249</v>
      </c>
      <c r="FZ183" s="263">
        <f t="shared" si="293"/>
        <v>145605</v>
      </c>
      <c r="GA183" s="263">
        <f t="shared" si="293"/>
        <v>121761</v>
      </c>
      <c r="GB183" s="263">
        <f t="shared" si="293"/>
        <v>335129</v>
      </c>
      <c r="GC183" s="263">
        <f t="shared" si="293"/>
        <v>0</v>
      </c>
      <c r="GD183" s="263">
        <f t="shared" si="293"/>
        <v>8120</v>
      </c>
      <c r="GE183" s="263">
        <f t="shared" si="293"/>
        <v>41372</v>
      </c>
      <c r="GF183" s="263">
        <f t="shared" si="293"/>
        <v>1804</v>
      </c>
      <c r="GG183" s="263">
        <f t="shared" si="293"/>
        <v>237623</v>
      </c>
      <c r="GH183" s="263">
        <f t="shared" si="293"/>
        <v>18750</v>
      </c>
      <c r="GI183" s="263">
        <f t="shared" si="293"/>
        <v>12496</v>
      </c>
      <c r="GJ183" s="263">
        <f t="shared" si="293"/>
        <v>12791</v>
      </c>
      <c r="GK183" s="263">
        <f t="shared" si="293"/>
        <v>84541</v>
      </c>
      <c r="GL183" s="263">
        <f t="shared" si="293"/>
        <v>167731</v>
      </c>
      <c r="GM183" s="263">
        <f t="shared" si="293"/>
        <v>0</v>
      </c>
      <c r="GN183" s="263">
        <f t="shared" si="293"/>
        <v>0</v>
      </c>
      <c r="GO183" s="263">
        <f t="shared" si="293"/>
        <v>0</v>
      </c>
      <c r="GP183" s="263">
        <f t="shared" si="293"/>
        <v>8610</v>
      </c>
      <c r="GQ183" s="263">
        <f t="shared" si="293"/>
        <v>0</v>
      </c>
      <c r="GR183" s="263">
        <f t="shared" si="293"/>
        <v>2597</v>
      </c>
      <c r="GS183" s="263">
        <f t="shared" si="293"/>
        <v>5576</v>
      </c>
      <c r="GT183" s="263">
        <f t="shared" si="293"/>
        <v>0</v>
      </c>
      <c r="GU183" s="263">
        <f t="shared" si="293"/>
        <v>0</v>
      </c>
      <c r="GV183" s="263">
        <f t="shared" si="293"/>
        <v>0</v>
      </c>
      <c r="GW183" s="263">
        <f t="shared" si="293"/>
        <v>0</v>
      </c>
      <c r="GX183" s="263">
        <f t="shared" si="293"/>
        <v>0</v>
      </c>
      <c r="GY183" s="263">
        <f t="shared" si="293"/>
        <v>308085</v>
      </c>
      <c r="GZ183" s="263">
        <f t="shared" si="293"/>
        <v>82071</v>
      </c>
      <c r="HA183" s="263">
        <f t="shared" si="293"/>
        <v>75518</v>
      </c>
      <c r="HB183" s="263">
        <f t="shared" si="293"/>
        <v>16677</v>
      </c>
      <c r="HC183" s="263">
        <f t="shared" si="293"/>
        <v>167659</v>
      </c>
      <c r="HD183" s="263">
        <f t="shared" si="293"/>
        <v>14534</v>
      </c>
      <c r="HE183" s="263">
        <f t="shared" si="293"/>
        <v>4947</v>
      </c>
      <c r="HF183" s="263">
        <f t="shared" si="293"/>
        <v>44896</v>
      </c>
      <c r="HG183" s="263">
        <f t="shared" si="293"/>
        <v>13725</v>
      </c>
      <c r="HH183" s="263">
        <f t="shared" si="293"/>
        <v>824147</v>
      </c>
    </row>
    <row r="184" spans="1:216" x14ac:dyDescent="0.2">
      <c r="A184" s="263" t="s">
        <v>241</v>
      </c>
      <c r="B184" s="263">
        <f t="shared" ref="B184:Y184" si="294">+B138</f>
        <v>4949343</v>
      </c>
      <c r="C184" s="263">
        <f t="shared" si="294"/>
        <v>1372193</v>
      </c>
      <c r="D184" s="263">
        <f t="shared" si="294"/>
        <v>886749</v>
      </c>
      <c r="E184" s="263">
        <f t="shared" si="294"/>
        <v>397288</v>
      </c>
      <c r="F184" s="263">
        <f t="shared" si="294"/>
        <v>250436</v>
      </c>
      <c r="G184" s="263">
        <f t="shared" si="294"/>
        <v>231053</v>
      </c>
      <c r="H184" s="263">
        <f t="shared" si="294"/>
        <v>505058</v>
      </c>
      <c r="I184" s="263">
        <f t="shared" si="294"/>
        <v>243317</v>
      </c>
      <c r="J184" s="263">
        <f t="shared" si="294"/>
        <v>343579</v>
      </c>
      <c r="K184" s="263">
        <f t="shared" si="294"/>
        <v>110579</v>
      </c>
      <c r="L184" s="263">
        <f t="shared" si="294"/>
        <v>78890</v>
      </c>
      <c r="M184" s="263">
        <f t="shared" si="294"/>
        <v>36520</v>
      </c>
      <c r="N184" s="263">
        <f t="shared" ref="N184:P184" si="295">+N138</f>
        <v>63805</v>
      </c>
      <c r="O184" s="263">
        <f t="shared" si="295"/>
        <v>34364</v>
      </c>
      <c r="P184" s="263">
        <f t="shared" si="295"/>
        <v>40657</v>
      </c>
      <c r="Q184" s="263">
        <f t="shared" si="294"/>
        <v>172849</v>
      </c>
      <c r="R184" s="263">
        <f t="shared" si="294"/>
        <v>34739</v>
      </c>
      <c r="S184" s="263">
        <f t="shared" si="294"/>
        <v>79398</v>
      </c>
      <c r="T184" s="263">
        <f t="shared" si="294"/>
        <v>346944</v>
      </c>
      <c r="U184" s="263">
        <f t="shared" si="294"/>
        <v>262535</v>
      </c>
      <c r="V184" s="263">
        <f t="shared" si="294"/>
        <v>131061</v>
      </c>
      <c r="W184" s="263">
        <f t="shared" si="294"/>
        <v>167716</v>
      </c>
      <c r="X184" s="263">
        <f t="shared" si="294"/>
        <v>134619</v>
      </c>
      <c r="Y184" s="263">
        <f t="shared" si="294"/>
        <v>51353</v>
      </c>
      <c r="Z184" s="263">
        <f t="shared" ref="Z184:CO184" si="296">+Z116</f>
        <v>2963606</v>
      </c>
      <c r="AA184" s="263">
        <f t="shared" si="296"/>
        <v>2832005</v>
      </c>
      <c r="AB184" s="263">
        <f t="shared" si="296"/>
        <v>336611</v>
      </c>
      <c r="AC184" s="263">
        <f t="shared" si="296"/>
        <v>1332843</v>
      </c>
      <c r="AD184" s="263">
        <f t="shared" si="296"/>
        <v>689787</v>
      </c>
      <c r="AE184" s="263">
        <f t="shared" si="296"/>
        <v>95460</v>
      </c>
      <c r="AF184" s="263">
        <f t="shared" si="296"/>
        <v>502775</v>
      </c>
      <c r="AG184" s="263">
        <f t="shared" si="296"/>
        <v>564008</v>
      </c>
      <c r="AH184" s="263">
        <f t="shared" si="296"/>
        <v>821764</v>
      </c>
      <c r="AI184" s="263">
        <f t="shared" si="296"/>
        <v>311054</v>
      </c>
      <c r="AJ184" s="263">
        <f t="shared" si="296"/>
        <v>1113376</v>
      </c>
      <c r="AK184" s="263">
        <f t="shared" si="296"/>
        <v>230337</v>
      </c>
      <c r="AL184" s="263">
        <f t="shared" si="296"/>
        <v>80254</v>
      </c>
      <c r="AM184" s="263">
        <f t="shared" si="296"/>
        <v>479017</v>
      </c>
      <c r="AN184" s="263">
        <f t="shared" si="296"/>
        <v>24930</v>
      </c>
      <c r="AO184" s="263">
        <f t="shared" si="296"/>
        <v>206142</v>
      </c>
      <c r="AP184" s="263">
        <f t="shared" si="296"/>
        <v>155098</v>
      </c>
      <c r="AQ184" s="263">
        <f t="shared" si="296"/>
        <v>0</v>
      </c>
      <c r="AR184" s="263">
        <f t="shared" si="296"/>
        <v>67627</v>
      </c>
      <c r="AS184" s="263">
        <f t="shared" si="296"/>
        <v>7407</v>
      </c>
      <c r="AT184" s="263">
        <f t="shared" si="296"/>
        <v>32661</v>
      </c>
      <c r="AU184" s="263">
        <f t="shared" si="296"/>
        <v>32583</v>
      </c>
      <c r="AV184" s="263">
        <f t="shared" si="296"/>
        <v>83475</v>
      </c>
      <c r="AW184" s="263">
        <f t="shared" si="296"/>
        <v>2698</v>
      </c>
      <c r="AX184" s="263">
        <f t="shared" si="296"/>
        <v>0</v>
      </c>
      <c r="AY184" s="263">
        <f t="shared" si="296"/>
        <v>1966487</v>
      </c>
      <c r="AZ184" s="263">
        <f t="shared" si="296"/>
        <v>277977</v>
      </c>
      <c r="BA184" s="263">
        <f t="shared" si="296"/>
        <v>43719</v>
      </c>
      <c r="BB184" s="263">
        <f t="shared" si="296"/>
        <v>12618</v>
      </c>
      <c r="BC184" s="263">
        <f t="shared" si="296"/>
        <v>214456</v>
      </c>
      <c r="BD184" s="263">
        <f t="shared" si="296"/>
        <v>10340</v>
      </c>
      <c r="BE184" s="263">
        <f t="shared" si="296"/>
        <v>0</v>
      </c>
      <c r="BF184" s="263">
        <f t="shared" si="296"/>
        <v>0</v>
      </c>
      <c r="BG184" s="263">
        <f t="shared" ref="BG184:BM184" si="297">+BG116</f>
        <v>12562</v>
      </c>
      <c r="BH184" s="263">
        <f t="shared" si="297"/>
        <v>0</v>
      </c>
      <c r="BI184" s="263">
        <f t="shared" si="297"/>
        <v>0</v>
      </c>
      <c r="BJ184" s="263">
        <f t="shared" si="297"/>
        <v>12562</v>
      </c>
      <c r="BK184" s="263">
        <f t="shared" si="297"/>
        <v>0</v>
      </c>
      <c r="BL184" s="263">
        <f t="shared" si="297"/>
        <v>0</v>
      </c>
      <c r="BM184" s="263">
        <f t="shared" si="297"/>
        <v>0</v>
      </c>
      <c r="BN184" s="263">
        <f t="shared" si="296"/>
        <v>671796</v>
      </c>
      <c r="BO184" s="263">
        <f t="shared" si="296"/>
        <v>13886</v>
      </c>
      <c r="BP184" s="263">
        <f t="shared" si="296"/>
        <v>12395</v>
      </c>
      <c r="BQ184" s="263">
        <f t="shared" si="296"/>
        <v>640868</v>
      </c>
      <c r="BR184" s="263">
        <f t="shared" si="296"/>
        <v>24097</v>
      </c>
      <c r="BS184" s="263">
        <f t="shared" si="296"/>
        <v>0</v>
      </c>
      <c r="BT184" s="263">
        <f t="shared" si="296"/>
        <v>0</v>
      </c>
      <c r="BU184" s="263">
        <f t="shared" si="296"/>
        <v>644353</v>
      </c>
      <c r="BV184" s="263">
        <f t="shared" si="296"/>
        <v>7777</v>
      </c>
      <c r="BW184" s="263">
        <f t="shared" si="296"/>
        <v>9696</v>
      </c>
      <c r="BX184" s="263">
        <f t="shared" si="296"/>
        <v>625884</v>
      </c>
      <c r="BY184" s="263">
        <f t="shared" si="296"/>
        <v>12396</v>
      </c>
      <c r="BZ184" s="263">
        <f t="shared" si="296"/>
        <v>0</v>
      </c>
      <c r="CA184" s="263">
        <f t="shared" si="296"/>
        <v>0</v>
      </c>
      <c r="CB184" s="263">
        <f t="shared" si="296"/>
        <v>41557</v>
      </c>
      <c r="CC184" s="263">
        <f t="shared" si="296"/>
        <v>36458</v>
      </c>
      <c r="CD184" s="263">
        <f t="shared" si="296"/>
        <v>2614</v>
      </c>
      <c r="CE184" s="263">
        <f t="shared" si="296"/>
        <v>14492</v>
      </c>
      <c r="CF184" s="263">
        <f t="shared" si="296"/>
        <v>0</v>
      </c>
      <c r="CG184" s="263">
        <f t="shared" si="296"/>
        <v>0</v>
      </c>
      <c r="CH184" s="263">
        <f t="shared" si="296"/>
        <v>0</v>
      </c>
      <c r="CI184" s="263">
        <f t="shared" si="296"/>
        <v>999555</v>
      </c>
      <c r="CJ184" s="263">
        <f t="shared" si="296"/>
        <v>155240</v>
      </c>
      <c r="CK184" s="263">
        <f t="shared" si="296"/>
        <v>28846</v>
      </c>
      <c r="CL184" s="263">
        <f t="shared" si="296"/>
        <v>682104</v>
      </c>
      <c r="CM184" s="263">
        <f t="shared" si="296"/>
        <v>33284</v>
      </c>
      <c r="CN184" s="263">
        <f t="shared" si="296"/>
        <v>0</v>
      </c>
      <c r="CO184" s="263">
        <f t="shared" si="296"/>
        <v>391734</v>
      </c>
      <c r="CP184" s="263">
        <f t="shared" ref="CP184:DC184" si="298">+CP138</f>
        <v>1028335</v>
      </c>
      <c r="CQ184" s="263">
        <f t="shared" si="298"/>
        <v>130450</v>
      </c>
      <c r="CR184" s="263">
        <f t="shared" si="298"/>
        <v>373246</v>
      </c>
      <c r="CS184" s="263">
        <f t="shared" si="298"/>
        <v>93340</v>
      </c>
      <c r="CT184" s="263">
        <f t="shared" si="298"/>
        <v>335094</v>
      </c>
      <c r="CU184" s="263">
        <f t="shared" si="298"/>
        <v>248067</v>
      </c>
      <c r="CV184" s="263">
        <f t="shared" si="298"/>
        <v>165143</v>
      </c>
      <c r="CW184" s="263">
        <f t="shared" si="298"/>
        <v>148219</v>
      </c>
      <c r="CX184" s="263">
        <f t="shared" si="298"/>
        <v>0</v>
      </c>
      <c r="CY184" s="263">
        <f t="shared" si="298"/>
        <v>0</v>
      </c>
      <c r="CZ184" s="263">
        <f t="shared" si="298"/>
        <v>0</v>
      </c>
      <c r="DA184" s="263">
        <f t="shared" si="298"/>
        <v>32473</v>
      </c>
      <c r="DB184" s="263">
        <f t="shared" si="298"/>
        <v>111331</v>
      </c>
      <c r="DC184" s="263">
        <f t="shared" si="298"/>
        <v>6125</v>
      </c>
      <c r="DD184" s="263">
        <f t="shared" ref="DD184:FO184" si="299">+DD116</f>
        <v>2274309</v>
      </c>
      <c r="DE184" s="263">
        <f t="shared" si="299"/>
        <v>1060189</v>
      </c>
      <c r="DF184" s="263">
        <f t="shared" si="299"/>
        <v>1066423</v>
      </c>
      <c r="DG184" s="263">
        <f t="shared" si="299"/>
        <v>1064477</v>
      </c>
      <c r="DH184" s="263">
        <f t="shared" si="299"/>
        <v>43841</v>
      </c>
      <c r="DI184" s="263">
        <f t="shared" si="299"/>
        <v>40780</v>
      </c>
      <c r="DJ184" s="263">
        <f t="shared" si="299"/>
        <v>0</v>
      </c>
      <c r="DK184" s="263">
        <f t="shared" si="299"/>
        <v>3470010</v>
      </c>
      <c r="DL184" s="263">
        <f t="shared" si="299"/>
        <v>2640088</v>
      </c>
      <c r="DM184" s="263">
        <f t="shared" si="299"/>
        <v>1763496</v>
      </c>
      <c r="DN184" s="263">
        <f t="shared" si="299"/>
        <v>505109</v>
      </c>
      <c r="DO184" s="263">
        <f t="shared" si="299"/>
        <v>371935</v>
      </c>
      <c r="DP184" s="263">
        <f t="shared" si="299"/>
        <v>341428</v>
      </c>
      <c r="DQ184" s="263">
        <f t="shared" si="299"/>
        <v>1066717</v>
      </c>
      <c r="DR184" s="263">
        <f t="shared" si="299"/>
        <v>7563</v>
      </c>
      <c r="DS184" s="263">
        <f t="shared" si="299"/>
        <v>85198</v>
      </c>
      <c r="DT184" s="263">
        <f t="shared" si="299"/>
        <v>270153</v>
      </c>
      <c r="DU184" s="263">
        <f t="shared" si="299"/>
        <v>157465</v>
      </c>
      <c r="DV184" s="263">
        <f t="shared" si="299"/>
        <v>1332976</v>
      </c>
      <c r="DW184" s="263">
        <f t="shared" si="299"/>
        <v>451754</v>
      </c>
      <c r="DX184" s="263">
        <f t="shared" si="299"/>
        <v>320140</v>
      </c>
      <c r="DY184" s="263">
        <f t="shared" si="299"/>
        <v>157916</v>
      </c>
      <c r="DZ184" s="263">
        <f t="shared" si="299"/>
        <v>783049</v>
      </c>
      <c r="EA184" s="263">
        <f t="shared" si="299"/>
        <v>0</v>
      </c>
      <c r="EB184" s="263">
        <f t="shared" si="299"/>
        <v>35023</v>
      </c>
      <c r="EC184" s="263">
        <f t="shared" si="299"/>
        <v>210664</v>
      </c>
      <c r="ED184" s="263">
        <f t="shared" si="299"/>
        <v>138912</v>
      </c>
      <c r="EE184" s="263">
        <f t="shared" si="299"/>
        <v>2463240</v>
      </c>
      <c r="EF184" s="263">
        <f t="shared" si="299"/>
        <v>850014</v>
      </c>
      <c r="EG184" s="263">
        <f t="shared" si="299"/>
        <v>634401</v>
      </c>
      <c r="EH184" s="263">
        <f t="shared" si="299"/>
        <v>396620</v>
      </c>
      <c r="EI184" s="263">
        <f t="shared" si="299"/>
        <v>1552956</v>
      </c>
      <c r="EJ184" s="263">
        <f t="shared" si="299"/>
        <v>7563</v>
      </c>
      <c r="EK184" s="263">
        <f t="shared" si="299"/>
        <v>107833</v>
      </c>
      <c r="EL184" s="263">
        <f t="shared" si="299"/>
        <v>441514</v>
      </c>
      <c r="EM184" s="263">
        <f t="shared" si="299"/>
        <v>234093</v>
      </c>
      <c r="EN184" s="263">
        <f t="shared" si="299"/>
        <v>414183</v>
      </c>
      <c r="EO184" s="263">
        <f t="shared" si="299"/>
        <v>84874</v>
      </c>
      <c r="EP184" s="263">
        <f t="shared" si="299"/>
        <v>39506</v>
      </c>
      <c r="EQ184" s="263">
        <f t="shared" si="299"/>
        <v>103529</v>
      </c>
      <c r="ER184" s="263">
        <f t="shared" si="299"/>
        <v>166976</v>
      </c>
      <c r="ES184" s="263">
        <f t="shared" si="299"/>
        <v>0</v>
      </c>
      <c r="ET184" s="263">
        <f t="shared" si="299"/>
        <v>4070</v>
      </c>
      <c r="EU184" s="263">
        <f t="shared" si="299"/>
        <v>24857</v>
      </c>
      <c r="EV184" s="263">
        <f t="shared" si="299"/>
        <v>15795</v>
      </c>
      <c r="EW184" s="263">
        <f t="shared" si="299"/>
        <v>851692</v>
      </c>
      <c r="EX184" s="263">
        <f t="shared" si="299"/>
        <v>276236</v>
      </c>
      <c r="EY184" s="263">
        <f t="shared" si="299"/>
        <v>134772</v>
      </c>
      <c r="EZ184" s="263">
        <f t="shared" si="299"/>
        <v>162633</v>
      </c>
      <c r="FA184" s="263">
        <f t="shared" si="299"/>
        <v>430511</v>
      </c>
      <c r="FB184" s="263">
        <f t="shared" si="299"/>
        <v>3749</v>
      </c>
      <c r="FC184" s="263">
        <f t="shared" si="299"/>
        <v>52582</v>
      </c>
      <c r="FD184" s="263">
        <f t="shared" si="299"/>
        <v>134213</v>
      </c>
      <c r="FE184" s="263">
        <f t="shared" si="299"/>
        <v>33644</v>
      </c>
      <c r="FF184" s="263">
        <f t="shared" si="299"/>
        <v>337466</v>
      </c>
      <c r="FG184" s="263">
        <f t="shared" si="299"/>
        <v>164392</v>
      </c>
      <c r="FH184" s="263">
        <f t="shared" si="299"/>
        <v>19487</v>
      </c>
      <c r="FI184" s="263">
        <f t="shared" si="299"/>
        <v>68183</v>
      </c>
      <c r="FJ184" s="263">
        <f t="shared" si="299"/>
        <v>42157</v>
      </c>
      <c r="FK184" s="263">
        <f t="shared" si="299"/>
        <v>3987</v>
      </c>
      <c r="FL184" s="263">
        <f t="shared" si="299"/>
        <v>2644</v>
      </c>
      <c r="FM184" s="263">
        <f t="shared" si="299"/>
        <v>12773</v>
      </c>
      <c r="FN184" s="263">
        <f t="shared" si="299"/>
        <v>5114</v>
      </c>
      <c r="FO184" s="263">
        <f t="shared" si="299"/>
        <v>105583</v>
      </c>
      <c r="FP184" s="263">
        <f t="shared" ref="FP184:HH184" si="300">+FP116</f>
        <v>65471</v>
      </c>
      <c r="FQ184" s="263">
        <f t="shared" si="300"/>
        <v>0</v>
      </c>
      <c r="FR184" s="263">
        <f t="shared" si="300"/>
        <v>1027</v>
      </c>
      <c r="FS184" s="263">
        <f t="shared" si="300"/>
        <v>33028</v>
      </c>
      <c r="FT184" s="263">
        <f t="shared" si="300"/>
        <v>0</v>
      </c>
      <c r="FU184" s="263">
        <f t="shared" si="300"/>
        <v>0</v>
      </c>
      <c r="FV184" s="263">
        <f t="shared" si="300"/>
        <v>8551</v>
      </c>
      <c r="FW184" s="263">
        <f t="shared" si="300"/>
        <v>0</v>
      </c>
      <c r="FX184" s="263">
        <f t="shared" si="300"/>
        <v>921960</v>
      </c>
      <c r="FY184" s="263">
        <f t="shared" si="300"/>
        <v>257559</v>
      </c>
      <c r="FZ184" s="263">
        <f t="shared" si="300"/>
        <v>181474</v>
      </c>
      <c r="GA184" s="263">
        <f t="shared" si="300"/>
        <v>96957</v>
      </c>
      <c r="GB184" s="263">
        <f t="shared" si="300"/>
        <v>563537</v>
      </c>
      <c r="GC184" s="263">
        <f t="shared" si="300"/>
        <v>0</v>
      </c>
      <c r="GD184" s="263">
        <f t="shared" si="300"/>
        <v>17710</v>
      </c>
      <c r="GE184" s="263">
        <f t="shared" si="300"/>
        <v>49313</v>
      </c>
      <c r="GF184" s="263">
        <f t="shared" si="300"/>
        <v>15034</v>
      </c>
      <c r="GG184" s="263">
        <f t="shared" si="300"/>
        <v>205480</v>
      </c>
      <c r="GH184" s="263">
        <f t="shared" si="300"/>
        <v>0</v>
      </c>
      <c r="GI184" s="263">
        <f t="shared" si="300"/>
        <v>3495</v>
      </c>
      <c r="GJ184" s="263">
        <f t="shared" si="300"/>
        <v>0</v>
      </c>
      <c r="GK184" s="263">
        <f t="shared" si="300"/>
        <v>115049</v>
      </c>
      <c r="GL184" s="263">
        <f t="shared" si="300"/>
        <v>126072</v>
      </c>
      <c r="GM184" s="263">
        <f t="shared" si="300"/>
        <v>0</v>
      </c>
      <c r="GN184" s="263">
        <f t="shared" si="300"/>
        <v>0</v>
      </c>
      <c r="GO184" s="263">
        <f t="shared" si="300"/>
        <v>0</v>
      </c>
      <c r="GP184" s="263">
        <f t="shared" si="300"/>
        <v>38041</v>
      </c>
      <c r="GQ184" s="263">
        <f t="shared" si="300"/>
        <v>2554</v>
      </c>
      <c r="GR184" s="263">
        <f t="shared" si="300"/>
        <v>23866</v>
      </c>
      <c r="GS184" s="263">
        <f t="shared" si="300"/>
        <v>12687</v>
      </c>
      <c r="GT184" s="263">
        <f t="shared" si="300"/>
        <v>0</v>
      </c>
      <c r="GU184" s="263">
        <f t="shared" si="300"/>
        <v>0</v>
      </c>
      <c r="GV184" s="263">
        <f t="shared" si="300"/>
        <v>0</v>
      </c>
      <c r="GW184" s="263">
        <f t="shared" si="300"/>
        <v>0</v>
      </c>
      <c r="GX184" s="263">
        <f t="shared" si="300"/>
        <v>0</v>
      </c>
      <c r="GY184" s="263">
        <f t="shared" si="300"/>
        <v>492948</v>
      </c>
      <c r="GZ184" s="263">
        <f t="shared" si="300"/>
        <v>182475</v>
      </c>
      <c r="HA184" s="263">
        <f t="shared" si="300"/>
        <v>101817</v>
      </c>
      <c r="HB184" s="263">
        <f t="shared" si="300"/>
        <v>21010</v>
      </c>
      <c r="HC184" s="263">
        <f t="shared" si="300"/>
        <v>193122</v>
      </c>
      <c r="HD184" s="263">
        <f t="shared" si="300"/>
        <v>26483</v>
      </c>
      <c r="HE184" s="263">
        <f t="shared" si="300"/>
        <v>29695</v>
      </c>
      <c r="HF184" s="263">
        <f t="shared" si="300"/>
        <v>102862</v>
      </c>
      <c r="HG184" s="263">
        <f t="shared" si="300"/>
        <v>18394</v>
      </c>
      <c r="HH184" s="263">
        <f t="shared" si="300"/>
        <v>1842620</v>
      </c>
    </row>
    <row r="185" spans="1:216" x14ac:dyDescent="0.2">
      <c r="A185" s="263" t="s">
        <v>242</v>
      </c>
      <c r="B185" s="263">
        <f t="shared" ref="B185:Y185" si="301">+B139</f>
        <v>9767943</v>
      </c>
      <c r="C185" s="263">
        <f t="shared" si="301"/>
        <v>3704458</v>
      </c>
      <c r="D185" s="263">
        <f t="shared" si="301"/>
        <v>2704204</v>
      </c>
      <c r="E185" s="263">
        <f t="shared" si="301"/>
        <v>1861052</v>
      </c>
      <c r="F185" s="263">
        <f t="shared" si="301"/>
        <v>1191687</v>
      </c>
      <c r="G185" s="263">
        <f t="shared" si="301"/>
        <v>1020634</v>
      </c>
      <c r="H185" s="263">
        <f t="shared" si="301"/>
        <v>986815</v>
      </c>
      <c r="I185" s="263">
        <f t="shared" si="301"/>
        <v>513616</v>
      </c>
      <c r="J185" s="263">
        <f t="shared" si="301"/>
        <v>680335</v>
      </c>
      <c r="K185" s="263">
        <f t="shared" si="301"/>
        <v>418970</v>
      </c>
      <c r="L185" s="263">
        <f t="shared" si="301"/>
        <v>253909</v>
      </c>
      <c r="M185" s="263">
        <f t="shared" si="301"/>
        <v>199334</v>
      </c>
      <c r="N185" s="263">
        <f t="shared" ref="N185:P185" si="302">+N139</f>
        <v>183629</v>
      </c>
      <c r="O185" s="263">
        <f t="shared" si="302"/>
        <v>93318</v>
      </c>
      <c r="P185" s="263">
        <f t="shared" si="302"/>
        <v>88973</v>
      </c>
      <c r="Q185" s="263">
        <f t="shared" si="301"/>
        <v>409919</v>
      </c>
      <c r="R185" s="263">
        <f t="shared" si="301"/>
        <v>136487</v>
      </c>
      <c r="S185" s="263">
        <f t="shared" si="301"/>
        <v>239182</v>
      </c>
      <c r="T185" s="263">
        <f t="shared" si="301"/>
        <v>1262537</v>
      </c>
      <c r="U185" s="263">
        <f t="shared" si="301"/>
        <v>875339</v>
      </c>
      <c r="V185" s="263">
        <f t="shared" si="301"/>
        <v>494065</v>
      </c>
      <c r="W185" s="263">
        <f t="shared" si="301"/>
        <v>683441</v>
      </c>
      <c r="X185" s="263">
        <f t="shared" si="301"/>
        <v>554682</v>
      </c>
      <c r="Y185" s="263">
        <f t="shared" si="301"/>
        <v>143108</v>
      </c>
      <c r="Z185" s="263">
        <f t="shared" ref="Z185:CO185" si="303">+Z117</f>
        <v>6417204</v>
      </c>
      <c r="AA185" s="263">
        <f t="shared" si="303"/>
        <v>5904229</v>
      </c>
      <c r="AB185" s="263">
        <f t="shared" si="303"/>
        <v>540768</v>
      </c>
      <c r="AC185" s="263">
        <f t="shared" si="303"/>
        <v>3031413</v>
      </c>
      <c r="AD185" s="263">
        <f t="shared" si="303"/>
        <v>1749767</v>
      </c>
      <c r="AE185" s="263">
        <f t="shared" si="303"/>
        <v>167874</v>
      </c>
      <c r="AF185" s="263">
        <f t="shared" si="303"/>
        <v>1128004</v>
      </c>
      <c r="AG185" s="263">
        <f t="shared" si="303"/>
        <v>1258587</v>
      </c>
      <c r="AH185" s="263">
        <f t="shared" si="303"/>
        <v>2206486</v>
      </c>
      <c r="AI185" s="263">
        <f t="shared" si="303"/>
        <v>1027895</v>
      </c>
      <c r="AJ185" s="263">
        <f t="shared" si="303"/>
        <v>2307639</v>
      </c>
      <c r="AK185" s="263">
        <f t="shared" si="303"/>
        <v>556752</v>
      </c>
      <c r="AL185" s="263">
        <f t="shared" si="303"/>
        <v>72808</v>
      </c>
      <c r="AM185" s="263">
        <f t="shared" si="303"/>
        <v>1825557</v>
      </c>
      <c r="AN185" s="263">
        <f t="shared" si="303"/>
        <v>28756</v>
      </c>
      <c r="AO185" s="263">
        <f t="shared" si="303"/>
        <v>813057</v>
      </c>
      <c r="AP185" s="263">
        <f t="shared" si="303"/>
        <v>682082</v>
      </c>
      <c r="AQ185" s="263">
        <f t="shared" si="303"/>
        <v>4123</v>
      </c>
      <c r="AR185" s="263">
        <f t="shared" si="303"/>
        <v>365596</v>
      </c>
      <c r="AS185" s="263">
        <f t="shared" si="303"/>
        <v>93436</v>
      </c>
      <c r="AT185" s="263">
        <f t="shared" si="303"/>
        <v>235872</v>
      </c>
      <c r="AU185" s="263">
        <f t="shared" si="303"/>
        <v>104671</v>
      </c>
      <c r="AV185" s="263">
        <f t="shared" si="303"/>
        <v>294205</v>
      </c>
      <c r="AW185" s="263">
        <f t="shared" si="303"/>
        <v>56761</v>
      </c>
      <c r="AX185" s="263">
        <f t="shared" si="303"/>
        <v>3770</v>
      </c>
      <c r="AY185" s="263">
        <f t="shared" si="303"/>
        <v>3606506</v>
      </c>
      <c r="AZ185" s="263">
        <f t="shared" si="303"/>
        <v>629266</v>
      </c>
      <c r="BA185" s="263">
        <f t="shared" si="303"/>
        <v>46482</v>
      </c>
      <c r="BB185" s="263">
        <f t="shared" si="303"/>
        <v>28576</v>
      </c>
      <c r="BC185" s="263">
        <f t="shared" si="303"/>
        <v>559444</v>
      </c>
      <c r="BD185" s="263">
        <f t="shared" si="303"/>
        <v>34975</v>
      </c>
      <c r="BE185" s="263">
        <f t="shared" si="303"/>
        <v>0</v>
      </c>
      <c r="BF185" s="263">
        <f t="shared" si="303"/>
        <v>0</v>
      </c>
      <c r="BG185" s="263">
        <f t="shared" ref="BG185:BM185" si="304">+BG117</f>
        <v>99324</v>
      </c>
      <c r="BH185" s="263">
        <f t="shared" si="304"/>
        <v>42582</v>
      </c>
      <c r="BI185" s="263">
        <f t="shared" si="304"/>
        <v>15972</v>
      </c>
      <c r="BJ185" s="263">
        <f t="shared" si="304"/>
        <v>70614</v>
      </c>
      <c r="BK185" s="263">
        <f t="shared" si="304"/>
        <v>0</v>
      </c>
      <c r="BL185" s="263">
        <f t="shared" si="304"/>
        <v>0</v>
      </c>
      <c r="BM185" s="263">
        <f t="shared" si="304"/>
        <v>0</v>
      </c>
      <c r="BN185" s="263">
        <f t="shared" si="303"/>
        <v>1490064</v>
      </c>
      <c r="BO185" s="263">
        <f t="shared" si="303"/>
        <v>24166</v>
      </c>
      <c r="BP185" s="263">
        <f t="shared" si="303"/>
        <v>20723</v>
      </c>
      <c r="BQ185" s="263">
        <f t="shared" si="303"/>
        <v>1449870</v>
      </c>
      <c r="BR185" s="263">
        <f t="shared" si="303"/>
        <v>0</v>
      </c>
      <c r="BS185" s="263">
        <f t="shared" si="303"/>
        <v>0</v>
      </c>
      <c r="BT185" s="263">
        <f t="shared" si="303"/>
        <v>0</v>
      </c>
      <c r="BU185" s="263">
        <f t="shared" si="303"/>
        <v>911443</v>
      </c>
      <c r="BV185" s="263">
        <f t="shared" si="303"/>
        <v>27938</v>
      </c>
      <c r="BW185" s="263">
        <f t="shared" si="303"/>
        <v>29242</v>
      </c>
      <c r="BX185" s="263">
        <f t="shared" si="303"/>
        <v>866414</v>
      </c>
      <c r="BY185" s="263">
        <f t="shared" si="303"/>
        <v>13789</v>
      </c>
      <c r="BZ185" s="263">
        <f t="shared" si="303"/>
        <v>0</v>
      </c>
      <c r="CA185" s="263">
        <f t="shared" si="303"/>
        <v>0</v>
      </c>
      <c r="CB185" s="263">
        <f t="shared" si="303"/>
        <v>163302</v>
      </c>
      <c r="CC185" s="263">
        <f t="shared" si="303"/>
        <v>73767</v>
      </c>
      <c r="CD185" s="263">
        <f t="shared" si="303"/>
        <v>31075</v>
      </c>
      <c r="CE185" s="263">
        <f t="shared" si="303"/>
        <v>81124</v>
      </c>
      <c r="CF185" s="263">
        <f t="shared" si="303"/>
        <v>0</v>
      </c>
      <c r="CG185" s="263">
        <f t="shared" si="303"/>
        <v>0</v>
      </c>
      <c r="CH185" s="263">
        <f t="shared" si="303"/>
        <v>0</v>
      </c>
      <c r="CI185" s="263">
        <f t="shared" si="303"/>
        <v>1752423</v>
      </c>
      <c r="CJ185" s="263">
        <f t="shared" si="303"/>
        <v>587138</v>
      </c>
      <c r="CK185" s="263">
        <f t="shared" si="303"/>
        <v>108775</v>
      </c>
      <c r="CL185" s="263">
        <f t="shared" si="303"/>
        <v>1160615</v>
      </c>
      <c r="CM185" s="263">
        <f t="shared" si="303"/>
        <v>0</v>
      </c>
      <c r="CN185" s="263">
        <f t="shared" si="303"/>
        <v>0</v>
      </c>
      <c r="CO185" s="263">
        <f t="shared" si="303"/>
        <v>390084</v>
      </c>
      <c r="CP185" s="263">
        <f t="shared" ref="CP185:DC185" si="305">+CP139</f>
        <v>1965822</v>
      </c>
      <c r="CQ185" s="263">
        <f t="shared" si="305"/>
        <v>302951</v>
      </c>
      <c r="CR185" s="263">
        <f t="shared" si="305"/>
        <v>682860</v>
      </c>
      <c r="CS185" s="263">
        <f t="shared" si="305"/>
        <v>165769</v>
      </c>
      <c r="CT185" s="263">
        <f t="shared" si="305"/>
        <v>646218</v>
      </c>
      <c r="CU185" s="263">
        <f t="shared" si="305"/>
        <v>348513</v>
      </c>
      <c r="CV185" s="263">
        <f t="shared" si="305"/>
        <v>331361</v>
      </c>
      <c r="CW185" s="263">
        <f t="shared" si="305"/>
        <v>263284</v>
      </c>
      <c r="CX185" s="263">
        <f t="shared" si="305"/>
        <v>0</v>
      </c>
      <c r="CY185" s="263">
        <f t="shared" si="305"/>
        <v>0</v>
      </c>
      <c r="CZ185" s="263">
        <f t="shared" si="305"/>
        <v>0</v>
      </c>
      <c r="DA185" s="263">
        <f t="shared" si="305"/>
        <v>119950</v>
      </c>
      <c r="DB185" s="263">
        <f t="shared" si="305"/>
        <v>134447</v>
      </c>
      <c r="DC185" s="263">
        <f t="shared" si="305"/>
        <v>48066</v>
      </c>
      <c r="DD185" s="263">
        <f t="shared" ref="DD185:FO185" si="306">+DD117</f>
        <v>4479495</v>
      </c>
      <c r="DE185" s="263">
        <f t="shared" si="306"/>
        <v>1807392</v>
      </c>
      <c r="DF185" s="263">
        <f t="shared" si="306"/>
        <v>2148640</v>
      </c>
      <c r="DG185" s="263">
        <f t="shared" si="306"/>
        <v>2564966</v>
      </c>
      <c r="DH185" s="263">
        <f t="shared" si="306"/>
        <v>177456</v>
      </c>
      <c r="DI185" s="263">
        <f t="shared" si="306"/>
        <v>52551</v>
      </c>
      <c r="DJ185" s="263">
        <f t="shared" si="306"/>
        <v>25477</v>
      </c>
      <c r="DK185" s="263">
        <f t="shared" si="306"/>
        <v>6167005</v>
      </c>
      <c r="DL185" s="263">
        <f t="shared" si="306"/>
        <v>4753248</v>
      </c>
      <c r="DM185" s="263">
        <f t="shared" si="306"/>
        <v>2986780</v>
      </c>
      <c r="DN185" s="263">
        <f t="shared" si="306"/>
        <v>909128</v>
      </c>
      <c r="DO185" s="263">
        <f t="shared" si="306"/>
        <v>683819</v>
      </c>
      <c r="DP185" s="263">
        <f t="shared" si="306"/>
        <v>540582</v>
      </c>
      <c r="DQ185" s="263">
        <f t="shared" si="306"/>
        <v>1688525</v>
      </c>
      <c r="DR185" s="263">
        <f t="shared" si="306"/>
        <v>0</v>
      </c>
      <c r="DS185" s="263">
        <f t="shared" si="306"/>
        <v>164597</v>
      </c>
      <c r="DT185" s="263">
        <f t="shared" si="306"/>
        <v>563079</v>
      </c>
      <c r="DU185" s="263">
        <f t="shared" si="306"/>
        <v>254049</v>
      </c>
      <c r="DV185" s="263">
        <f t="shared" si="306"/>
        <v>2783650</v>
      </c>
      <c r="DW185" s="263">
        <f t="shared" si="306"/>
        <v>942333</v>
      </c>
      <c r="DX185" s="263">
        <f t="shared" si="306"/>
        <v>761562</v>
      </c>
      <c r="DY185" s="263">
        <f t="shared" si="306"/>
        <v>381498</v>
      </c>
      <c r="DZ185" s="263">
        <f t="shared" si="306"/>
        <v>1671077</v>
      </c>
      <c r="EA185" s="263">
        <f t="shared" si="306"/>
        <v>0</v>
      </c>
      <c r="EB185" s="263">
        <f t="shared" si="306"/>
        <v>137966</v>
      </c>
      <c r="EC185" s="263">
        <f t="shared" si="306"/>
        <v>503076</v>
      </c>
      <c r="ED185" s="263">
        <f t="shared" si="306"/>
        <v>275514</v>
      </c>
      <c r="EE185" s="263">
        <f t="shared" si="306"/>
        <v>4526609</v>
      </c>
      <c r="EF185" s="263">
        <f t="shared" si="306"/>
        <v>1650019</v>
      </c>
      <c r="EG185" s="263">
        <f t="shared" si="306"/>
        <v>1296089</v>
      </c>
      <c r="EH185" s="263">
        <f t="shared" si="306"/>
        <v>747248</v>
      </c>
      <c r="EI185" s="263">
        <f t="shared" si="306"/>
        <v>2748101</v>
      </c>
      <c r="EJ185" s="263">
        <f t="shared" si="306"/>
        <v>0</v>
      </c>
      <c r="EK185" s="263">
        <f t="shared" si="306"/>
        <v>247004</v>
      </c>
      <c r="EL185" s="263">
        <f t="shared" si="306"/>
        <v>941853</v>
      </c>
      <c r="EM185" s="263">
        <f t="shared" si="306"/>
        <v>483267</v>
      </c>
      <c r="EN185" s="263">
        <f t="shared" si="306"/>
        <v>734894</v>
      </c>
      <c r="EO185" s="263">
        <f t="shared" si="306"/>
        <v>146693</v>
      </c>
      <c r="EP185" s="263">
        <f t="shared" si="306"/>
        <v>92861</v>
      </c>
      <c r="EQ185" s="263">
        <f t="shared" si="306"/>
        <v>146226</v>
      </c>
      <c r="ER185" s="263">
        <f t="shared" si="306"/>
        <v>355675</v>
      </c>
      <c r="ES185" s="263">
        <f t="shared" si="306"/>
        <v>0</v>
      </c>
      <c r="ET185" s="263">
        <f t="shared" si="306"/>
        <v>25180</v>
      </c>
      <c r="EU185" s="263">
        <f t="shared" si="306"/>
        <v>36142</v>
      </c>
      <c r="EV185" s="263">
        <f t="shared" si="306"/>
        <v>26694</v>
      </c>
      <c r="EW185" s="263">
        <f t="shared" si="306"/>
        <v>1660508</v>
      </c>
      <c r="EX185" s="263">
        <f t="shared" si="306"/>
        <v>426248</v>
      </c>
      <c r="EY185" s="263">
        <f t="shared" si="306"/>
        <v>268601</v>
      </c>
      <c r="EZ185" s="263">
        <f t="shared" si="306"/>
        <v>276605</v>
      </c>
      <c r="FA185" s="263">
        <f t="shared" si="306"/>
        <v>806047</v>
      </c>
      <c r="FB185" s="263">
        <f t="shared" si="306"/>
        <v>15679</v>
      </c>
      <c r="FC185" s="263">
        <f t="shared" si="306"/>
        <v>79447</v>
      </c>
      <c r="FD185" s="263">
        <f t="shared" si="306"/>
        <v>245881</v>
      </c>
      <c r="FE185" s="263">
        <f t="shared" si="306"/>
        <v>107903</v>
      </c>
      <c r="FF185" s="263">
        <f t="shared" si="306"/>
        <v>505328</v>
      </c>
      <c r="FG185" s="263">
        <f t="shared" si="306"/>
        <v>195608</v>
      </c>
      <c r="FH185" s="263">
        <f t="shared" si="306"/>
        <v>85473</v>
      </c>
      <c r="FI185" s="263">
        <f t="shared" si="306"/>
        <v>69171</v>
      </c>
      <c r="FJ185" s="263">
        <f t="shared" si="306"/>
        <v>108340</v>
      </c>
      <c r="FK185" s="263">
        <f t="shared" si="306"/>
        <v>6276</v>
      </c>
      <c r="FL185" s="263">
        <f t="shared" si="306"/>
        <v>12231</v>
      </c>
      <c r="FM185" s="263">
        <f t="shared" si="306"/>
        <v>14619</v>
      </c>
      <c r="FN185" s="263">
        <f t="shared" si="306"/>
        <v>27673</v>
      </c>
      <c r="FO185" s="263">
        <f t="shared" si="306"/>
        <v>408030</v>
      </c>
      <c r="FP185" s="263">
        <f t="shared" ref="FP185:HH185" si="307">+FP117</f>
        <v>351560</v>
      </c>
      <c r="FQ185" s="263">
        <f t="shared" si="307"/>
        <v>7497</v>
      </c>
      <c r="FR185" s="263">
        <f t="shared" si="307"/>
        <v>7538</v>
      </c>
      <c r="FS185" s="263">
        <f t="shared" si="307"/>
        <v>77867</v>
      </c>
      <c r="FT185" s="263">
        <f t="shared" si="307"/>
        <v>0</v>
      </c>
      <c r="FU185" s="263">
        <f t="shared" si="307"/>
        <v>0</v>
      </c>
      <c r="FV185" s="263">
        <f t="shared" si="307"/>
        <v>0</v>
      </c>
      <c r="FW185" s="263">
        <f t="shared" si="307"/>
        <v>0</v>
      </c>
      <c r="FX185" s="263">
        <f t="shared" si="307"/>
        <v>1623592</v>
      </c>
      <c r="FY185" s="263">
        <f t="shared" si="307"/>
        <v>407127</v>
      </c>
      <c r="FZ185" s="263">
        <f t="shared" si="307"/>
        <v>356576</v>
      </c>
      <c r="GA185" s="263">
        <f t="shared" si="307"/>
        <v>222586</v>
      </c>
      <c r="GB185" s="263">
        <f t="shared" si="307"/>
        <v>897225</v>
      </c>
      <c r="GC185" s="263">
        <f t="shared" si="307"/>
        <v>0</v>
      </c>
      <c r="GD185" s="263">
        <f t="shared" si="307"/>
        <v>39024</v>
      </c>
      <c r="GE185" s="263">
        <f t="shared" si="307"/>
        <v>69813</v>
      </c>
      <c r="GF185" s="263">
        <f t="shared" si="307"/>
        <v>19015</v>
      </c>
      <c r="GG185" s="263">
        <f t="shared" si="307"/>
        <v>255743</v>
      </c>
      <c r="GH185" s="263">
        <f t="shared" si="307"/>
        <v>20544</v>
      </c>
      <c r="GI185" s="263">
        <f t="shared" si="307"/>
        <v>0</v>
      </c>
      <c r="GJ185" s="263">
        <f t="shared" si="307"/>
        <v>6435</v>
      </c>
      <c r="GK185" s="263">
        <f t="shared" si="307"/>
        <v>180511</v>
      </c>
      <c r="GL185" s="263">
        <f t="shared" si="307"/>
        <v>138676</v>
      </c>
      <c r="GM185" s="263">
        <f t="shared" si="307"/>
        <v>0</v>
      </c>
      <c r="GN185" s="263">
        <f t="shared" si="307"/>
        <v>0</v>
      </c>
      <c r="GO185" s="263">
        <f t="shared" si="307"/>
        <v>0</v>
      </c>
      <c r="GP185" s="263">
        <f t="shared" si="307"/>
        <v>185477</v>
      </c>
      <c r="GQ185" s="263">
        <f t="shared" si="307"/>
        <v>14267</v>
      </c>
      <c r="GR185" s="263">
        <f t="shared" si="307"/>
        <v>140831</v>
      </c>
      <c r="GS185" s="263">
        <f t="shared" si="307"/>
        <v>35446</v>
      </c>
      <c r="GT185" s="263">
        <f t="shared" si="307"/>
        <v>0</v>
      </c>
      <c r="GU185" s="263">
        <f t="shared" si="307"/>
        <v>0</v>
      </c>
      <c r="GV185" s="263">
        <f t="shared" si="307"/>
        <v>0</v>
      </c>
      <c r="GW185" s="263">
        <f t="shared" si="307"/>
        <v>0</v>
      </c>
      <c r="GX185" s="263">
        <f t="shared" si="307"/>
        <v>0</v>
      </c>
      <c r="GY185" s="263">
        <f t="shared" si="307"/>
        <v>683077</v>
      </c>
      <c r="GZ185" s="263">
        <f t="shared" si="307"/>
        <v>302063</v>
      </c>
      <c r="HA185" s="263">
        <f t="shared" si="307"/>
        <v>146024</v>
      </c>
      <c r="HB185" s="263">
        <f t="shared" si="307"/>
        <v>27813</v>
      </c>
      <c r="HC185" s="263">
        <f t="shared" si="307"/>
        <v>323594</v>
      </c>
      <c r="HD185" s="263">
        <f t="shared" si="307"/>
        <v>0</v>
      </c>
      <c r="HE185" s="263">
        <f t="shared" si="307"/>
        <v>9036</v>
      </c>
      <c r="HF185" s="263">
        <f t="shared" si="307"/>
        <v>62629</v>
      </c>
      <c r="HG185" s="263">
        <f t="shared" si="307"/>
        <v>27329</v>
      </c>
      <c r="HH185" s="263">
        <f t="shared" si="307"/>
        <v>3595553</v>
      </c>
    </row>
    <row r="186" spans="1:216" x14ac:dyDescent="0.2">
      <c r="A186" s="263" t="s">
        <v>243</v>
      </c>
      <c r="B186" s="263">
        <f t="shared" ref="B186:Y186" si="308">+B140</f>
        <v>11857350</v>
      </c>
      <c r="C186" s="263">
        <f t="shared" si="308"/>
        <v>6215685</v>
      </c>
      <c r="D186" s="263">
        <f t="shared" si="308"/>
        <v>4888523</v>
      </c>
      <c r="E186" s="263">
        <f t="shared" si="308"/>
        <v>3907655</v>
      </c>
      <c r="F186" s="263">
        <f t="shared" si="308"/>
        <v>2728050</v>
      </c>
      <c r="G186" s="263">
        <f t="shared" si="308"/>
        <v>2214200</v>
      </c>
      <c r="H186" s="263">
        <f t="shared" si="308"/>
        <v>2308423</v>
      </c>
      <c r="I186" s="263">
        <f t="shared" si="308"/>
        <v>1150988</v>
      </c>
      <c r="J186" s="263">
        <f t="shared" si="308"/>
        <v>1589301</v>
      </c>
      <c r="K186" s="263">
        <f t="shared" si="308"/>
        <v>486317</v>
      </c>
      <c r="L186" s="263">
        <f t="shared" si="308"/>
        <v>347335</v>
      </c>
      <c r="M186" s="263">
        <f t="shared" si="308"/>
        <v>154308</v>
      </c>
      <c r="N186" s="263">
        <f t="shared" ref="N186:P186" si="309">+N140</f>
        <v>75979</v>
      </c>
      <c r="O186" s="263">
        <f t="shared" si="309"/>
        <v>43515</v>
      </c>
      <c r="P186" s="263">
        <f t="shared" si="309"/>
        <v>37670</v>
      </c>
      <c r="Q186" s="263">
        <f t="shared" si="308"/>
        <v>515827</v>
      </c>
      <c r="R186" s="263">
        <f t="shared" si="308"/>
        <v>256953</v>
      </c>
      <c r="S186" s="263">
        <f t="shared" si="308"/>
        <v>208829</v>
      </c>
      <c r="T186" s="263">
        <f t="shared" si="308"/>
        <v>2272374</v>
      </c>
      <c r="U186" s="263">
        <f t="shared" si="308"/>
        <v>1755060</v>
      </c>
      <c r="V186" s="263">
        <f t="shared" si="308"/>
        <v>1004407</v>
      </c>
      <c r="W186" s="263">
        <f t="shared" si="308"/>
        <v>702427</v>
      </c>
      <c r="X186" s="263">
        <f t="shared" si="308"/>
        <v>552362</v>
      </c>
      <c r="Y186" s="263">
        <f t="shared" si="308"/>
        <v>157860</v>
      </c>
      <c r="Z186" s="263">
        <f t="shared" ref="Z186:CO186" si="310">+Z118</f>
        <v>8285088</v>
      </c>
      <c r="AA186" s="263">
        <f t="shared" si="310"/>
        <v>7400032</v>
      </c>
      <c r="AB186" s="263">
        <f t="shared" si="310"/>
        <v>484132</v>
      </c>
      <c r="AC186" s="263">
        <f t="shared" si="310"/>
        <v>3606202</v>
      </c>
      <c r="AD186" s="263">
        <f t="shared" si="310"/>
        <v>2024182</v>
      </c>
      <c r="AE186" s="263">
        <f t="shared" si="310"/>
        <v>81580</v>
      </c>
      <c r="AF186" s="263">
        <f t="shared" si="310"/>
        <v>1803123</v>
      </c>
      <c r="AG186" s="263">
        <f t="shared" si="310"/>
        <v>1046539</v>
      </c>
      <c r="AH186" s="263">
        <f t="shared" si="310"/>
        <v>2189825</v>
      </c>
      <c r="AI186" s="263">
        <f t="shared" si="310"/>
        <v>1069295</v>
      </c>
      <c r="AJ186" s="263">
        <f t="shared" si="310"/>
        <v>3432203</v>
      </c>
      <c r="AK186" s="263">
        <f t="shared" si="310"/>
        <v>809260</v>
      </c>
      <c r="AL186" s="263">
        <f t="shared" si="310"/>
        <v>133509</v>
      </c>
      <c r="AM186" s="263">
        <f t="shared" si="310"/>
        <v>2867786</v>
      </c>
      <c r="AN186" s="263">
        <f t="shared" si="310"/>
        <v>50037</v>
      </c>
      <c r="AO186" s="263">
        <f t="shared" si="310"/>
        <v>1239465</v>
      </c>
      <c r="AP186" s="263">
        <f t="shared" si="310"/>
        <v>1212194</v>
      </c>
      <c r="AQ186" s="263">
        <f t="shared" si="310"/>
        <v>16520</v>
      </c>
      <c r="AR186" s="263">
        <f t="shared" si="310"/>
        <v>541272</v>
      </c>
      <c r="AS186" s="263">
        <f t="shared" si="310"/>
        <v>256920</v>
      </c>
      <c r="AT186" s="263">
        <f t="shared" si="310"/>
        <v>440284</v>
      </c>
      <c r="AU186" s="263">
        <f t="shared" si="310"/>
        <v>149887</v>
      </c>
      <c r="AV186" s="263">
        <f t="shared" si="310"/>
        <v>760505</v>
      </c>
      <c r="AW186" s="263">
        <f t="shared" si="310"/>
        <v>105057</v>
      </c>
      <c r="AX186" s="263">
        <f t="shared" si="310"/>
        <v>66842</v>
      </c>
      <c r="AY186" s="263">
        <f t="shared" si="310"/>
        <v>3578076</v>
      </c>
      <c r="AZ186" s="263">
        <f t="shared" si="310"/>
        <v>830615</v>
      </c>
      <c r="BA186" s="263">
        <f t="shared" si="310"/>
        <v>166643</v>
      </c>
      <c r="BB186" s="263">
        <f t="shared" si="310"/>
        <v>63855</v>
      </c>
      <c r="BC186" s="263">
        <f t="shared" si="310"/>
        <v>674520</v>
      </c>
      <c r="BD186" s="263">
        <f t="shared" si="310"/>
        <v>0</v>
      </c>
      <c r="BE186" s="263">
        <f t="shared" si="310"/>
        <v>0</v>
      </c>
      <c r="BF186" s="263">
        <f t="shared" si="310"/>
        <v>0</v>
      </c>
      <c r="BG186" s="263">
        <f t="shared" ref="BG186:BM186" si="311">+BG118</f>
        <v>253860</v>
      </c>
      <c r="BH186" s="263">
        <f t="shared" si="311"/>
        <v>89523</v>
      </c>
      <c r="BI186" s="263">
        <f t="shared" si="311"/>
        <v>0</v>
      </c>
      <c r="BJ186" s="263">
        <f t="shared" si="311"/>
        <v>165356</v>
      </c>
      <c r="BK186" s="263">
        <f t="shared" si="311"/>
        <v>0</v>
      </c>
      <c r="BL186" s="263">
        <f t="shared" si="311"/>
        <v>0</v>
      </c>
      <c r="BM186" s="263">
        <f t="shared" si="311"/>
        <v>0</v>
      </c>
      <c r="BN186" s="263">
        <f t="shared" si="310"/>
        <v>1145666</v>
      </c>
      <c r="BO186" s="263">
        <f t="shared" si="310"/>
        <v>25819</v>
      </c>
      <c r="BP186" s="263">
        <f t="shared" si="310"/>
        <v>83674</v>
      </c>
      <c r="BQ186" s="263">
        <f t="shared" si="310"/>
        <v>1084114</v>
      </c>
      <c r="BR186" s="263">
        <f t="shared" si="310"/>
        <v>26900</v>
      </c>
      <c r="BS186" s="263">
        <f t="shared" si="310"/>
        <v>0</v>
      </c>
      <c r="BT186" s="263">
        <f t="shared" si="310"/>
        <v>0</v>
      </c>
      <c r="BU186" s="263">
        <f t="shared" si="310"/>
        <v>505679</v>
      </c>
      <c r="BV186" s="263">
        <f t="shared" si="310"/>
        <v>42884</v>
      </c>
      <c r="BW186" s="263">
        <f t="shared" si="310"/>
        <v>36438</v>
      </c>
      <c r="BX186" s="263">
        <f t="shared" si="310"/>
        <v>452767</v>
      </c>
      <c r="BY186" s="263">
        <f t="shared" si="310"/>
        <v>0</v>
      </c>
      <c r="BZ186" s="263">
        <f t="shared" si="310"/>
        <v>0</v>
      </c>
      <c r="CA186" s="263">
        <f t="shared" si="310"/>
        <v>0</v>
      </c>
      <c r="CB186" s="263">
        <f t="shared" si="310"/>
        <v>162632</v>
      </c>
      <c r="CC186" s="263">
        <f t="shared" si="310"/>
        <v>70109</v>
      </c>
      <c r="CD186" s="263">
        <f t="shared" si="310"/>
        <v>10143</v>
      </c>
      <c r="CE186" s="263">
        <f t="shared" si="310"/>
        <v>88698</v>
      </c>
      <c r="CF186" s="263">
        <f t="shared" si="310"/>
        <v>0</v>
      </c>
      <c r="CG186" s="263">
        <f t="shared" si="310"/>
        <v>0</v>
      </c>
      <c r="CH186" s="263">
        <f t="shared" si="310"/>
        <v>0</v>
      </c>
      <c r="CI186" s="263">
        <f t="shared" si="310"/>
        <v>2262653</v>
      </c>
      <c r="CJ186" s="263">
        <f t="shared" si="310"/>
        <v>905572</v>
      </c>
      <c r="CK186" s="263">
        <f t="shared" si="310"/>
        <v>159801</v>
      </c>
      <c r="CL186" s="263">
        <f t="shared" si="310"/>
        <v>1480247</v>
      </c>
      <c r="CM186" s="263">
        <f t="shared" si="310"/>
        <v>25291</v>
      </c>
      <c r="CN186" s="263">
        <f t="shared" si="310"/>
        <v>0</v>
      </c>
      <c r="CO186" s="263">
        <f t="shared" si="310"/>
        <v>327145</v>
      </c>
      <c r="CP186" s="263">
        <f t="shared" ref="CP186:DC186" si="312">+CP140</f>
        <v>2281770</v>
      </c>
      <c r="CQ186" s="263">
        <f t="shared" si="312"/>
        <v>388280</v>
      </c>
      <c r="CR186" s="263">
        <f t="shared" si="312"/>
        <v>778005</v>
      </c>
      <c r="CS186" s="263">
        <f t="shared" si="312"/>
        <v>278398</v>
      </c>
      <c r="CT186" s="263">
        <f t="shared" si="312"/>
        <v>561326</v>
      </c>
      <c r="CU186" s="263">
        <f t="shared" si="312"/>
        <v>274632</v>
      </c>
      <c r="CV186" s="263">
        <f t="shared" si="312"/>
        <v>497514</v>
      </c>
      <c r="CW186" s="263">
        <f t="shared" si="312"/>
        <v>206985</v>
      </c>
      <c r="CX186" s="263">
        <f t="shared" si="312"/>
        <v>0</v>
      </c>
      <c r="CY186" s="263">
        <f t="shared" si="312"/>
        <v>0</v>
      </c>
      <c r="CZ186" s="263">
        <f t="shared" si="312"/>
        <v>0</v>
      </c>
      <c r="DA186" s="263">
        <f t="shared" si="312"/>
        <v>62259</v>
      </c>
      <c r="DB186" s="263">
        <f t="shared" si="312"/>
        <v>123965</v>
      </c>
      <c r="DC186" s="263">
        <f t="shared" si="312"/>
        <v>31312</v>
      </c>
      <c r="DD186" s="263">
        <f t="shared" ref="DD186:FO186" si="313">+DD118</f>
        <v>4852111</v>
      </c>
      <c r="DE186" s="263">
        <f t="shared" si="313"/>
        <v>1777513</v>
      </c>
      <c r="DF186" s="263">
        <f t="shared" si="313"/>
        <v>2671929</v>
      </c>
      <c r="DG186" s="263">
        <f t="shared" si="313"/>
        <v>2905392</v>
      </c>
      <c r="DH186" s="263">
        <f t="shared" si="313"/>
        <v>85596</v>
      </c>
      <c r="DI186" s="263">
        <f t="shared" si="313"/>
        <v>24392</v>
      </c>
      <c r="DJ186" s="263">
        <f t="shared" si="313"/>
        <v>20379</v>
      </c>
      <c r="DK186" s="263">
        <f t="shared" si="313"/>
        <v>5725933</v>
      </c>
      <c r="DL186" s="263">
        <f t="shared" si="313"/>
        <v>3678321</v>
      </c>
      <c r="DM186" s="263">
        <f t="shared" si="313"/>
        <v>2507673</v>
      </c>
      <c r="DN186" s="263">
        <f t="shared" si="313"/>
        <v>768491</v>
      </c>
      <c r="DO186" s="263">
        <f t="shared" si="313"/>
        <v>408185</v>
      </c>
      <c r="DP186" s="263">
        <f t="shared" si="313"/>
        <v>342318</v>
      </c>
      <c r="DQ186" s="263">
        <f t="shared" si="313"/>
        <v>1461432</v>
      </c>
      <c r="DR186" s="263">
        <f t="shared" si="313"/>
        <v>0</v>
      </c>
      <c r="DS186" s="263">
        <f t="shared" si="313"/>
        <v>73620</v>
      </c>
      <c r="DT186" s="263">
        <f t="shared" si="313"/>
        <v>327034</v>
      </c>
      <c r="DU186" s="263">
        <f t="shared" si="313"/>
        <v>166072</v>
      </c>
      <c r="DV186" s="263">
        <f t="shared" si="313"/>
        <v>1703980</v>
      </c>
      <c r="DW186" s="263">
        <f t="shared" si="313"/>
        <v>520850</v>
      </c>
      <c r="DX186" s="263">
        <f t="shared" si="313"/>
        <v>396009</v>
      </c>
      <c r="DY186" s="263">
        <f t="shared" si="313"/>
        <v>282581</v>
      </c>
      <c r="DZ186" s="263">
        <f t="shared" si="313"/>
        <v>1081639</v>
      </c>
      <c r="EA186" s="263">
        <f t="shared" si="313"/>
        <v>0</v>
      </c>
      <c r="EB186" s="263">
        <f t="shared" si="313"/>
        <v>55361</v>
      </c>
      <c r="EC186" s="263">
        <f t="shared" si="313"/>
        <v>246733</v>
      </c>
      <c r="ED186" s="263">
        <f t="shared" si="313"/>
        <v>104938</v>
      </c>
      <c r="EE186" s="263">
        <f t="shared" si="313"/>
        <v>3395242</v>
      </c>
      <c r="EF186" s="263">
        <f t="shared" si="313"/>
        <v>1132356</v>
      </c>
      <c r="EG186" s="263">
        <f t="shared" si="313"/>
        <v>721328</v>
      </c>
      <c r="EH186" s="263">
        <f t="shared" si="313"/>
        <v>527898</v>
      </c>
      <c r="EI186" s="263">
        <f t="shared" si="313"/>
        <v>2103834</v>
      </c>
      <c r="EJ186" s="263">
        <f t="shared" si="313"/>
        <v>0</v>
      </c>
      <c r="EK186" s="263">
        <f t="shared" si="313"/>
        <v>121535</v>
      </c>
      <c r="EL186" s="263">
        <f t="shared" si="313"/>
        <v>520170</v>
      </c>
      <c r="EM186" s="263">
        <f t="shared" si="313"/>
        <v>229185</v>
      </c>
      <c r="EN186" s="263">
        <f t="shared" si="313"/>
        <v>668482</v>
      </c>
      <c r="EO186" s="263">
        <f t="shared" si="313"/>
        <v>96048</v>
      </c>
      <c r="EP186" s="263">
        <f t="shared" si="313"/>
        <v>88872</v>
      </c>
      <c r="EQ186" s="263">
        <f t="shared" si="313"/>
        <v>83482</v>
      </c>
      <c r="ER186" s="263">
        <f t="shared" si="313"/>
        <v>457668</v>
      </c>
      <c r="ES186" s="263">
        <f t="shared" si="313"/>
        <v>0</v>
      </c>
      <c r="ET186" s="263">
        <f t="shared" si="313"/>
        <v>0</v>
      </c>
      <c r="EU186" s="263">
        <f t="shared" si="313"/>
        <v>38375</v>
      </c>
      <c r="EV186" s="263">
        <f t="shared" si="313"/>
        <v>37804</v>
      </c>
      <c r="EW186" s="263">
        <f t="shared" si="313"/>
        <v>1486751</v>
      </c>
      <c r="EX186" s="263">
        <f t="shared" si="313"/>
        <v>444375</v>
      </c>
      <c r="EY186" s="263">
        <f t="shared" si="313"/>
        <v>260103</v>
      </c>
      <c r="EZ186" s="263">
        <f t="shared" si="313"/>
        <v>282108</v>
      </c>
      <c r="FA186" s="263">
        <f t="shared" si="313"/>
        <v>691652</v>
      </c>
      <c r="FB186" s="263">
        <f t="shared" si="313"/>
        <v>0</v>
      </c>
      <c r="FC186" s="263">
        <f t="shared" si="313"/>
        <v>6839</v>
      </c>
      <c r="FD186" s="263">
        <f t="shared" si="313"/>
        <v>143895</v>
      </c>
      <c r="FE186" s="263">
        <f t="shared" si="313"/>
        <v>61445</v>
      </c>
      <c r="FF186" s="263">
        <f t="shared" si="313"/>
        <v>733143</v>
      </c>
      <c r="FG186" s="263">
        <f t="shared" si="313"/>
        <v>228183</v>
      </c>
      <c r="FH186" s="263">
        <f t="shared" si="313"/>
        <v>38648</v>
      </c>
      <c r="FI186" s="263">
        <f t="shared" si="313"/>
        <v>116288</v>
      </c>
      <c r="FJ186" s="263">
        <f t="shared" si="313"/>
        <v>237714</v>
      </c>
      <c r="FK186" s="263">
        <f t="shared" si="313"/>
        <v>20533</v>
      </c>
      <c r="FL186" s="263">
        <f t="shared" si="313"/>
        <v>0</v>
      </c>
      <c r="FM186" s="263">
        <f t="shared" si="313"/>
        <v>72202</v>
      </c>
      <c r="FN186" s="263">
        <f t="shared" si="313"/>
        <v>17150</v>
      </c>
      <c r="FO186" s="263">
        <f t="shared" si="313"/>
        <v>1211561</v>
      </c>
      <c r="FP186" s="263">
        <f t="shared" ref="FP186:HH186" si="314">+FP118</f>
        <v>899140</v>
      </c>
      <c r="FQ186" s="263">
        <f t="shared" si="314"/>
        <v>69691</v>
      </c>
      <c r="FR186" s="263">
        <f t="shared" si="314"/>
        <v>8642</v>
      </c>
      <c r="FS186" s="263">
        <f t="shared" si="314"/>
        <v>396633</v>
      </c>
      <c r="FT186" s="263">
        <f t="shared" si="314"/>
        <v>0</v>
      </c>
      <c r="FU186" s="263">
        <f t="shared" si="314"/>
        <v>6774</v>
      </c>
      <c r="FV186" s="263">
        <f t="shared" si="314"/>
        <v>20417</v>
      </c>
      <c r="FW186" s="263">
        <f t="shared" si="314"/>
        <v>2910</v>
      </c>
      <c r="FX186" s="263">
        <f t="shared" si="314"/>
        <v>1110830</v>
      </c>
      <c r="FY186" s="263">
        <f t="shared" si="314"/>
        <v>336137</v>
      </c>
      <c r="FZ186" s="263">
        <f t="shared" si="314"/>
        <v>144103</v>
      </c>
      <c r="GA186" s="263">
        <f t="shared" si="314"/>
        <v>199920</v>
      </c>
      <c r="GB186" s="263">
        <f t="shared" si="314"/>
        <v>626453</v>
      </c>
      <c r="GC186" s="263">
        <f t="shared" si="314"/>
        <v>0</v>
      </c>
      <c r="GD186" s="263">
        <f t="shared" si="314"/>
        <v>0</v>
      </c>
      <c r="GE186" s="263">
        <f t="shared" si="314"/>
        <v>74588</v>
      </c>
      <c r="GF186" s="263">
        <f t="shared" si="314"/>
        <v>11197</v>
      </c>
      <c r="GG186" s="263">
        <f t="shared" si="314"/>
        <v>79552</v>
      </c>
      <c r="GH186" s="263">
        <f t="shared" si="314"/>
        <v>39047</v>
      </c>
      <c r="GI186" s="263">
        <f t="shared" si="314"/>
        <v>0</v>
      </c>
      <c r="GJ186" s="263">
        <f t="shared" si="314"/>
        <v>9883</v>
      </c>
      <c r="GK186" s="263">
        <f t="shared" si="314"/>
        <v>37107</v>
      </c>
      <c r="GL186" s="263">
        <f t="shared" si="314"/>
        <v>28960</v>
      </c>
      <c r="GM186" s="263">
        <f t="shared" si="314"/>
        <v>0</v>
      </c>
      <c r="GN186" s="263">
        <f t="shared" si="314"/>
        <v>0</v>
      </c>
      <c r="GO186" s="263">
        <f t="shared" si="314"/>
        <v>0</v>
      </c>
      <c r="GP186" s="263">
        <f t="shared" si="314"/>
        <v>403287</v>
      </c>
      <c r="GQ186" s="263">
        <f t="shared" si="314"/>
        <v>9493</v>
      </c>
      <c r="GR186" s="263">
        <f t="shared" si="314"/>
        <v>297034</v>
      </c>
      <c r="GS186" s="263">
        <f t="shared" si="314"/>
        <v>135743</v>
      </c>
      <c r="GT186" s="263">
        <f t="shared" si="314"/>
        <v>0</v>
      </c>
      <c r="GU186" s="263">
        <f t="shared" si="314"/>
        <v>0</v>
      </c>
      <c r="GV186" s="263">
        <f t="shared" si="314"/>
        <v>0</v>
      </c>
      <c r="GW186" s="263">
        <f t="shared" si="314"/>
        <v>0</v>
      </c>
      <c r="GX186" s="263">
        <f t="shared" si="314"/>
        <v>0</v>
      </c>
      <c r="GY186" s="263">
        <f t="shared" si="314"/>
        <v>519715</v>
      </c>
      <c r="GZ186" s="263">
        <f t="shared" si="314"/>
        <v>217067</v>
      </c>
      <c r="HA186" s="263">
        <f t="shared" si="314"/>
        <v>78423</v>
      </c>
      <c r="HB186" s="263">
        <f t="shared" si="314"/>
        <v>39492</v>
      </c>
      <c r="HC186" s="263">
        <f t="shared" si="314"/>
        <v>235764</v>
      </c>
      <c r="HD186" s="263">
        <f t="shared" si="314"/>
        <v>10420</v>
      </c>
      <c r="HE186" s="263">
        <f t="shared" si="314"/>
        <v>21197</v>
      </c>
      <c r="HF186" s="263">
        <f t="shared" si="314"/>
        <v>109502</v>
      </c>
      <c r="HG186" s="263">
        <f t="shared" si="314"/>
        <v>50266</v>
      </c>
      <c r="HH186" s="263">
        <f t="shared" si="314"/>
        <v>2912510</v>
      </c>
    </row>
    <row r="187" spans="1:216" x14ac:dyDescent="0.2">
      <c r="A187" s="263" t="s">
        <v>244</v>
      </c>
      <c r="B187" s="263">
        <f>+B141</f>
        <v>14982550</v>
      </c>
      <c r="C187" s="263">
        <f t="shared" ref="C187:Y187" si="315">+C141</f>
        <v>5469269</v>
      </c>
      <c r="D187" s="263">
        <f t="shared" si="315"/>
        <v>4234180</v>
      </c>
      <c r="E187" s="263">
        <f t="shared" si="315"/>
        <v>3347332</v>
      </c>
      <c r="F187" s="263">
        <f t="shared" si="315"/>
        <v>2171061</v>
      </c>
      <c r="G187" s="263">
        <f t="shared" si="315"/>
        <v>1828403</v>
      </c>
      <c r="H187" s="263">
        <f t="shared" si="315"/>
        <v>1650031</v>
      </c>
      <c r="I187" s="263">
        <f t="shared" si="315"/>
        <v>856167</v>
      </c>
      <c r="J187" s="263">
        <f t="shared" si="315"/>
        <v>1116977</v>
      </c>
      <c r="K187" s="263">
        <f t="shared" si="315"/>
        <v>322750</v>
      </c>
      <c r="L187" s="263">
        <f t="shared" si="315"/>
        <v>241986</v>
      </c>
      <c r="M187" s="263">
        <f t="shared" si="315"/>
        <v>79601</v>
      </c>
      <c r="N187" s="263">
        <f t="shared" ref="N187:P187" si="316">+N141</f>
        <v>153501</v>
      </c>
      <c r="O187" s="263">
        <f t="shared" si="316"/>
        <v>101582</v>
      </c>
      <c r="P187" s="263">
        <f t="shared" si="316"/>
        <v>61895</v>
      </c>
      <c r="Q187" s="263">
        <f t="shared" si="315"/>
        <v>417494</v>
      </c>
      <c r="R187" s="263">
        <f t="shared" si="315"/>
        <v>146754</v>
      </c>
      <c r="S187" s="263">
        <f t="shared" si="315"/>
        <v>168634</v>
      </c>
      <c r="T187" s="263">
        <f t="shared" si="315"/>
        <v>1592548</v>
      </c>
      <c r="U187" s="263">
        <f t="shared" si="315"/>
        <v>1309559</v>
      </c>
      <c r="V187" s="263">
        <f t="shared" si="315"/>
        <v>540387</v>
      </c>
      <c r="W187" s="263">
        <f t="shared" si="315"/>
        <v>713480</v>
      </c>
      <c r="X187" s="263">
        <f t="shared" si="315"/>
        <v>568648</v>
      </c>
      <c r="Y187" s="263">
        <f t="shared" si="315"/>
        <v>179755</v>
      </c>
      <c r="Z187" s="263">
        <f>+Z119</f>
        <v>10792490</v>
      </c>
      <c r="AA187" s="263">
        <f t="shared" ref="AA187:CO187" si="317">+AA119</f>
        <v>10055840</v>
      </c>
      <c r="AB187" s="263">
        <f t="shared" si="317"/>
        <v>935497</v>
      </c>
      <c r="AC187" s="263">
        <f t="shared" si="317"/>
        <v>5459877</v>
      </c>
      <c r="AD187" s="263">
        <f t="shared" si="317"/>
        <v>2915170</v>
      </c>
      <c r="AE187" s="263">
        <f t="shared" si="317"/>
        <v>274865</v>
      </c>
      <c r="AF187" s="263">
        <f t="shared" si="317"/>
        <v>2076355</v>
      </c>
      <c r="AG187" s="263">
        <f t="shared" si="317"/>
        <v>2035259</v>
      </c>
      <c r="AH187" s="263">
        <f t="shared" si="317"/>
        <v>3386276</v>
      </c>
      <c r="AI187" s="263">
        <f t="shared" si="317"/>
        <v>1381442</v>
      </c>
      <c r="AJ187" s="263">
        <f t="shared" si="317"/>
        <v>4023734</v>
      </c>
      <c r="AK187" s="263">
        <f t="shared" si="317"/>
        <v>1093019</v>
      </c>
      <c r="AL187" s="263">
        <f t="shared" si="317"/>
        <v>183945</v>
      </c>
      <c r="AM187" s="263">
        <f t="shared" si="317"/>
        <v>2689271</v>
      </c>
      <c r="AN187" s="263">
        <f t="shared" si="317"/>
        <v>66106</v>
      </c>
      <c r="AO187" s="263">
        <f t="shared" si="317"/>
        <v>1254018</v>
      </c>
      <c r="AP187" s="263">
        <f t="shared" si="317"/>
        <v>1006751</v>
      </c>
      <c r="AQ187" s="263">
        <f t="shared" si="317"/>
        <v>20327</v>
      </c>
      <c r="AR187" s="263">
        <f t="shared" si="317"/>
        <v>578439</v>
      </c>
      <c r="AS187" s="263">
        <f t="shared" si="317"/>
        <v>186297</v>
      </c>
      <c r="AT187" s="263">
        <f t="shared" si="317"/>
        <v>292159</v>
      </c>
      <c r="AU187" s="263">
        <f t="shared" si="317"/>
        <v>140446</v>
      </c>
      <c r="AV187" s="263">
        <f t="shared" si="317"/>
        <v>532027</v>
      </c>
      <c r="AW187" s="263">
        <f t="shared" si="317"/>
        <v>75485</v>
      </c>
      <c r="AX187" s="263">
        <f t="shared" si="317"/>
        <v>18964</v>
      </c>
      <c r="AY187" s="263">
        <f t="shared" si="317"/>
        <v>5409733</v>
      </c>
      <c r="AZ187" s="263">
        <f t="shared" si="317"/>
        <v>1305907</v>
      </c>
      <c r="BA187" s="263">
        <f t="shared" si="317"/>
        <v>207638</v>
      </c>
      <c r="BB187" s="263">
        <f t="shared" si="317"/>
        <v>60039</v>
      </c>
      <c r="BC187" s="263">
        <f t="shared" si="317"/>
        <v>1137313</v>
      </c>
      <c r="BD187" s="263">
        <f t="shared" si="317"/>
        <v>20303</v>
      </c>
      <c r="BE187" s="263">
        <f t="shared" si="317"/>
        <v>0</v>
      </c>
      <c r="BF187" s="263">
        <f t="shared" si="317"/>
        <v>0</v>
      </c>
      <c r="BG187" s="263">
        <f t="shared" ref="BG187:BM187" si="318">+BG119</f>
        <v>315514</v>
      </c>
      <c r="BH187" s="263">
        <f t="shared" si="318"/>
        <v>128233</v>
      </c>
      <c r="BI187" s="263">
        <f t="shared" si="318"/>
        <v>16108</v>
      </c>
      <c r="BJ187" s="263">
        <f t="shared" si="318"/>
        <v>200120</v>
      </c>
      <c r="BK187" s="263">
        <f t="shared" si="318"/>
        <v>0</v>
      </c>
      <c r="BL187" s="263">
        <f t="shared" si="318"/>
        <v>0</v>
      </c>
      <c r="BM187" s="263">
        <f t="shared" si="318"/>
        <v>0</v>
      </c>
      <c r="BN187" s="263">
        <f t="shared" si="317"/>
        <v>2021854</v>
      </c>
      <c r="BO187" s="263">
        <f t="shared" si="317"/>
        <v>65475</v>
      </c>
      <c r="BP187" s="263">
        <f t="shared" si="317"/>
        <v>60081</v>
      </c>
      <c r="BQ187" s="263">
        <f t="shared" si="317"/>
        <v>1948008</v>
      </c>
      <c r="BR187" s="263">
        <f t="shared" si="317"/>
        <v>16887</v>
      </c>
      <c r="BS187" s="263">
        <f t="shared" si="317"/>
        <v>0</v>
      </c>
      <c r="BT187" s="263">
        <f t="shared" si="317"/>
        <v>0</v>
      </c>
      <c r="BU187" s="263">
        <f t="shared" si="317"/>
        <v>1435822</v>
      </c>
      <c r="BV187" s="263">
        <f t="shared" si="317"/>
        <v>60141</v>
      </c>
      <c r="BW187" s="263">
        <f t="shared" si="317"/>
        <v>58816</v>
      </c>
      <c r="BX187" s="263">
        <f t="shared" si="317"/>
        <v>1353506</v>
      </c>
      <c r="BY187" s="263">
        <f t="shared" si="317"/>
        <v>19082</v>
      </c>
      <c r="BZ187" s="263">
        <f t="shared" si="317"/>
        <v>0</v>
      </c>
      <c r="CA187" s="263">
        <f t="shared" si="317"/>
        <v>0</v>
      </c>
      <c r="CB187" s="263">
        <f t="shared" si="317"/>
        <v>310911</v>
      </c>
      <c r="CC187" s="263">
        <f t="shared" si="317"/>
        <v>172426</v>
      </c>
      <c r="CD187" s="263">
        <f t="shared" si="317"/>
        <v>28036</v>
      </c>
      <c r="CE187" s="263">
        <f t="shared" si="317"/>
        <v>144300</v>
      </c>
      <c r="CF187" s="263">
        <f t="shared" si="317"/>
        <v>0</v>
      </c>
      <c r="CG187" s="263">
        <f t="shared" si="317"/>
        <v>0</v>
      </c>
      <c r="CH187" s="263">
        <f t="shared" si="317"/>
        <v>0</v>
      </c>
      <c r="CI187" s="263">
        <f t="shared" si="317"/>
        <v>2464495</v>
      </c>
      <c r="CJ187" s="263">
        <f t="shared" si="317"/>
        <v>943970</v>
      </c>
      <c r="CK187" s="263">
        <f t="shared" si="317"/>
        <v>141755</v>
      </c>
      <c r="CL187" s="263">
        <f t="shared" si="317"/>
        <v>1632112</v>
      </c>
      <c r="CM187" s="263">
        <f t="shared" si="317"/>
        <v>5721</v>
      </c>
      <c r="CN187" s="263">
        <f t="shared" si="317"/>
        <v>0</v>
      </c>
      <c r="CO187" s="263">
        <f t="shared" si="317"/>
        <v>314550</v>
      </c>
      <c r="CP187" s="263">
        <f>+CP141</f>
        <v>2452344</v>
      </c>
      <c r="CQ187" s="263">
        <f t="shared" ref="CQ187:DC187" si="319">+CQ141</f>
        <v>352950</v>
      </c>
      <c r="CR187" s="263">
        <f t="shared" si="319"/>
        <v>1080093</v>
      </c>
      <c r="CS187" s="263">
        <f t="shared" si="319"/>
        <v>216645</v>
      </c>
      <c r="CT187" s="263">
        <f t="shared" si="319"/>
        <v>683957</v>
      </c>
      <c r="CU187" s="263">
        <f t="shared" si="319"/>
        <v>328841</v>
      </c>
      <c r="CV187" s="263">
        <f t="shared" si="319"/>
        <v>527708</v>
      </c>
      <c r="CW187" s="263">
        <f t="shared" si="319"/>
        <v>406555</v>
      </c>
      <c r="CX187" s="263">
        <f t="shared" si="319"/>
        <v>0</v>
      </c>
      <c r="CY187" s="263">
        <f t="shared" si="319"/>
        <v>0</v>
      </c>
      <c r="CZ187" s="263">
        <f t="shared" si="319"/>
        <v>0</v>
      </c>
      <c r="DA187" s="263">
        <f t="shared" si="319"/>
        <v>151251</v>
      </c>
      <c r="DB187" s="263">
        <f t="shared" si="319"/>
        <v>251417</v>
      </c>
      <c r="DC187" s="263">
        <f t="shared" si="319"/>
        <v>13501</v>
      </c>
      <c r="DD187" s="263">
        <f t="shared" ref="DD187:FO187" si="320">+DD119</f>
        <v>6298521</v>
      </c>
      <c r="DE187" s="263">
        <f t="shared" si="320"/>
        <v>2371846</v>
      </c>
      <c r="DF187" s="263">
        <f t="shared" si="320"/>
        <v>3050960</v>
      </c>
      <c r="DG187" s="263">
        <f t="shared" si="320"/>
        <v>3571353</v>
      </c>
      <c r="DH187" s="263">
        <f t="shared" si="320"/>
        <v>131072</v>
      </c>
      <c r="DI187" s="263">
        <f t="shared" si="320"/>
        <v>64270</v>
      </c>
      <c r="DJ187" s="263">
        <f t="shared" si="320"/>
        <v>3643</v>
      </c>
      <c r="DK187" s="263">
        <f t="shared" si="320"/>
        <v>9027154</v>
      </c>
      <c r="DL187" s="263">
        <f t="shared" si="320"/>
        <v>6392759</v>
      </c>
      <c r="DM187" s="263">
        <f t="shared" si="320"/>
        <v>4791647</v>
      </c>
      <c r="DN187" s="263">
        <f t="shared" si="320"/>
        <v>1228775</v>
      </c>
      <c r="DO187" s="263">
        <f t="shared" si="320"/>
        <v>966641</v>
      </c>
      <c r="DP187" s="263">
        <f t="shared" si="320"/>
        <v>666375</v>
      </c>
      <c r="DQ187" s="263">
        <f t="shared" si="320"/>
        <v>3164713</v>
      </c>
      <c r="DR187" s="263">
        <f t="shared" si="320"/>
        <v>0</v>
      </c>
      <c r="DS187" s="263">
        <f t="shared" si="320"/>
        <v>160312</v>
      </c>
      <c r="DT187" s="263">
        <f t="shared" si="320"/>
        <v>671337</v>
      </c>
      <c r="DU187" s="263">
        <f t="shared" si="320"/>
        <v>323926</v>
      </c>
      <c r="DV187" s="263">
        <f t="shared" si="320"/>
        <v>2707308</v>
      </c>
      <c r="DW187" s="263">
        <f t="shared" si="320"/>
        <v>795087</v>
      </c>
      <c r="DX187" s="263">
        <f t="shared" si="320"/>
        <v>673618</v>
      </c>
      <c r="DY187" s="263">
        <f t="shared" si="320"/>
        <v>320462</v>
      </c>
      <c r="DZ187" s="263">
        <f t="shared" si="320"/>
        <v>1697768</v>
      </c>
      <c r="EA187" s="263">
        <f t="shared" si="320"/>
        <v>0</v>
      </c>
      <c r="EB187" s="263">
        <f t="shared" si="320"/>
        <v>77764</v>
      </c>
      <c r="EC187" s="263">
        <f t="shared" si="320"/>
        <v>399451</v>
      </c>
      <c r="ED187" s="263">
        <f t="shared" si="320"/>
        <v>296196</v>
      </c>
      <c r="EE187" s="263">
        <f t="shared" si="320"/>
        <v>6046964</v>
      </c>
      <c r="EF187" s="263">
        <f t="shared" si="320"/>
        <v>1829163</v>
      </c>
      <c r="EG187" s="263">
        <f t="shared" si="320"/>
        <v>1431038</v>
      </c>
      <c r="EH187" s="263">
        <f t="shared" si="320"/>
        <v>860477</v>
      </c>
      <c r="EI187" s="263">
        <f t="shared" si="320"/>
        <v>4094930</v>
      </c>
      <c r="EJ187" s="263">
        <f t="shared" si="320"/>
        <v>0</v>
      </c>
      <c r="EK187" s="263">
        <f t="shared" si="320"/>
        <v>196099</v>
      </c>
      <c r="EL187" s="263">
        <f t="shared" si="320"/>
        <v>938370</v>
      </c>
      <c r="EM187" s="263">
        <f t="shared" si="320"/>
        <v>512494</v>
      </c>
      <c r="EN187" s="263">
        <f t="shared" si="320"/>
        <v>927493</v>
      </c>
      <c r="EO187" s="263">
        <f t="shared" si="320"/>
        <v>125064</v>
      </c>
      <c r="EP187" s="263">
        <f t="shared" si="320"/>
        <v>161624</v>
      </c>
      <c r="EQ187" s="263">
        <f t="shared" si="320"/>
        <v>137545</v>
      </c>
      <c r="ER187" s="263">
        <f t="shared" si="320"/>
        <v>543784</v>
      </c>
      <c r="ES187" s="263">
        <f t="shared" si="320"/>
        <v>0</v>
      </c>
      <c r="ET187" s="263">
        <f t="shared" si="320"/>
        <v>24585</v>
      </c>
      <c r="EU187" s="263">
        <f t="shared" si="320"/>
        <v>45626</v>
      </c>
      <c r="EV187" s="263">
        <f t="shared" si="320"/>
        <v>53280</v>
      </c>
      <c r="EW187" s="263">
        <f t="shared" si="320"/>
        <v>2605583</v>
      </c>
      <c r="EX187" s="263">
        <f t="shared" si="320"/>
        <v>620699</v>
      </c>
      <c r="EY187" s="263">
        <f t="shared" si="320"/>
        <v>510781</v>
      </c>
      <c r="EZ187" s="263">
        <f t="shared" si="320"/>
        <v>386174</v>
      </c>
      <c r="FA187" s="263">
        <f t="shared" si="320"/>
        <v>1549362</v>
      </c>
      <c r="FB187" s="263">
        <f t="shared" si="320"/>
        <v>10037</v>
      </c>
      <c r="FC187" s="263">
        <f t="shared" si="320"/>
        <v>76042</v>
      </c>
      <c r="FD187" s="263">
        <f t="shared" si="320"/>
        <v>243214</v>
      </c>
      <c r="FE187" s="263">
        <f t="shared" si="320"/>
        <v>143658</v>
      </c>
      <c r="FF187" s="263">
        <f t="shared" si="320"/>
        <v>798029</v>
      </c>
      <c r="FG187" s="263">
        <f t="shared" si="320"/>
        <v>271596</v>
      </c>
      <c r="FH187" s="263">
        <f t="shared" si="320"/>
        <v>122878</v>
      </c>
      <c r="FI187" s="263">
        <f t="shared" si="320"/>
        <v>84082</v>
      </c>
      <c r="FJ187" s="263">
        <f t="shared" si="320"/>
        <v>200503</v>
      </c>
      <c r="FK187" s="263">
        <f t="shared" si="320"/>
        <v>8750</v>
      </c>
      <c r="FL187" s="263">
        <f t="shared" si="320"/>
        <v>6099</v>
      </c>
      <c r="FM187" s="263">
        <f t="shared" si="320"/>
        <v>26488</v>
      </c>
      <c r="FN187" s="263">
        <f t="shared" si="320"/>
        <v>12860</v>
      </c>
      <c r="FO187" s="263">
        <f t="shared" si="320"/>
        <v>620612</v>
      </c>
      <c r="FP187" s="263">
        <f t="shared" ref="FP187:HH187" si="321">+FP119</f>
        <v>443808</v>
      </c>
      <c r="FQ187" s="263">
        <f t="shared" si="321"/>
        <v>2164</v>
      </c>
      <c r="FR187" s="263">
        <f t="shared" si="321"/>
        <v>1014</v>
      </c>
      <c r="FS187" s="263">
        <f t="shared" si="321"/>
        <v>208424</v>
      </c>
      <c r="FT187" s="263">
        <f t="shared" si="321"/>
        <v>0</v>
      </c>
      <c r="FU187" s="263">
        <f t="shared" si="321"/>
        <v>0</v>
      </c>
      <c r="FV187" s="263">
        <f t="shared" si="321"/>
        <v>0</v>
      </c>
      <c r="FW187" s="263">
        <f t="shared" si="321"/>
        <v>2963</v>
      </c>
      <c r="FX187" s="263">
        <f t="shared" si="321"/>
        <v>2502980</v>
      </c>
      <c r="FY187" s="263">
        <f t="shared" si="321"/>
        <v>529418</v>
      </c>
      <c r="FZ187" s="263">
        <f t="shared" si="321"/>
        <v>535943</v>
      </c>
      <c r="GA187" s="263">
        <f t="shared" si="321"/>
        <v>426993</v>
      </c>
      <c r="GB187" s="263">
        <f t="shared" si="321"/>
        <v>1478947</v>
      </c>
      <c r="GC187" s="263">
        <f t="shared" si="321"/>
        <v>0</v>
      </c>
      <c r="GD187" s="263">
        <f t="shared" si="321"/>
        <v>19572</v>
      </c>
      <c r="GE187" s="263">
        <f t="shared" si="321"/>
        <v>121003</v>
      </c>
      <c r="GF187" s="263">
        <f t="shared" si="321"/>
        <v>29417</v>
      </c>
      <c r="GG187" s="263">
        <f t="shared" si="321"/>
        <v>629227</v>
      </c>
      <c r="GH187" s="263">
        <f t="shared" si="321"/>
        <v>37713</v>
      </c>
      <c r="GI187" s="263">
        <f t="shared" si="321"/>
        <v>10498</v>
      </c>
      <c r="GJ187" s="263">
        <f t="shared" si="321"/>
        <v>21251</v>
      </c>
      <c r="GK187" s="263">
        <f t="shared" si="321"/>
        <v>321398</v>
      </c>
      <c r="GL187" s="263">
        <f t="shared" si="321"/>
        <v>421963</v>
      </c>
      <c r="GM187" s="263">
        <f t="shared" si="321"/>
        <v>0</v>
      </c>
      <c r="GN187" s="263">
        <f t="shared" si="321"/>
        <v>0</v>
      </c>
      <c r="GO187" s="263">
        <f t="shared" si="321"/>
        <v>0</v>
      </c>
      <c r="GP187" s="263">
        <f t="shared" si="321"/>
        <v>333506</v>
      </c>
      <c r="GQ187" s="263">
        <f t="shared" si="321"/>
        <v>23810</v>
      </c>
      <c r="GR187" s="263">
        <f t="shared" si="321"/>
        <v>242482</v>
      </c>
      <c r="GS187" s="263">
        <f t="shared" si="321"/>
        <v>63587</v>
      </c>
      <c r="GT187" s="263">
        <f t="shared" si="321"/>
        <v>0</v>
      </c>
      <c r="GU187" s="263">
        <f t="shared" si="321"/>
        <v>0</v>
      </c>
      <c r="GV187" s="263">
        <f t="shared" si="321"/>
        <v>0</v>
      </c>
      <c r="GW187" s="263">
        <f t="shared" si="321"/>
        <v>12965</v>
      </c>
      <c r="GX187" s="263">
        <f t="shared" si="321"/>
        <v>0</v>
      </c>
      <c r="GY187" s="263">
        <f t="shared" si="321"/>
        <v>858182</v>
      </c>
      <c r="GZ187" s="263">
        <f t="shared" si="321"/>
        <v>322306</v>
      </c>
      <c r="HA187" s="263">
        <f t="shared" si="321"/>
        <v>150307</v>
      </c>
      <c r="HB187" s="263">
        <f t="shared" si="321"/>
        <v>29088</v>
      </c>
      <c r="HC187" s="263">
        <f t="shared" si="321"/>
        <v>465790</v>
      </c>
      <c r="HD187" s="263">
        <f t="shared" si="321"/>
        <v>26660</v>
      </c>
      <c r="HE187" s="263">
        <f t="shared" si="321"/>
        <v>6787</v>
      </c>
      <c r="HF187" s="263">
        <f t="shared" si="321"/>
        <v>90776</v>
      </c>
      <c r="HG187" s="263">
        <f t="shared" si="321"/>
        <v>28273</v>
      </c>
      <c r="HH187" s="263">
        <f t="shared" si="321"/>
        <v>4947425</v>
      </c>
    </row>
    <row r="188" spans="1:216" x14ac:dyDescent="0.2">
      <c r="A188" s="263" t="s">
        <v>245</v>
      </c>
      <c r="B188" s="263">
        <f t="shared" ref="B188:Y188" si="322">+B142</f>
        <v>15205510</v>
      </c>
      <c r="C188" s="263">
        <f t="shared" si="322"/>
        <v>6381175</v>
      </c>
      <c r="D188" s="263">
        <f t="shared" si="322"/>
        <v>4597705</v>
      </c>
      <c r="E188" s="263">
        <f t="shared" si="322"/>
        <v>3027608</v>
      </c>
      <c r="F188" s="263">
        <f t="shared" si="322"/>
        <v>2143146</v>
      </c>
      <c r="G188" s="263">
        <f t="shared" si="322"/>
        <v>1759784</v>
      </c>
      <c r="H188" s="263">
        <f t="shared" si="322"/>
        <v>2286250</v>
      </c>
      <c r="I188" s="263">
        <f t="shared" si="322"/>
        <v>1127308</v>
      </c>
      <c r="J188" s="263">
        <f t="shared" si="322"/>
        <v>1594867</v>
      </c>
      <c r="K188" s="263">
        <f t="shared" si="322"/>
        <v>768347</v>
      </c>
      <c r="L188" s="263">
        <f t="shared" si="322"/>
        <v>496808</v>
      </c>
      <c r="M188" s="263">
        <f t="shared" si="322"/>
        <v>333946</v>
      </c>
      <c r="N188" s="263">
        <f t="shared" ref="N188:P188" si="323">+N142</f>
        <v>199372</v>
      </c>
      <c r="O188" s="263">
        <f t="shared" si="323"/>
        <v>78180</v>
      </c>
      <c r="P188" s="263">
        <f t="shared" si="323"/>
        <v>131996</v>
      </c>
      <c r="Q188" s="263">
        <f t="shared" si="322"/>
        <v>842296</v>
      </c>
      <c r="R188" s="263">
        <f t="shared" si="322"/>
        <v>300905</v>
      </c>
      <c r="S188" s="263">
        <f t="shared" si="322"/>
        <v>439335</v>
      </c>
      <c r="T188" s="263">
        <f t="shared" si="322"/>
        <v>2362363</v>
      </c>
      <c r="U188" s="263">
        <f t="shared" si="322"/>
        <v>1635717</v>
      </c>
      <c r="V188" s="263">
        <f t="shared" si="322"/>
        <v>1160820</v>
      </c>
      <c r="W188" s="263">
        <f t="shared" si="322"/>
        <v>910488</v>
      </c>
      <c r="X188" s="263">
        <f t="shared" si="322"/>
        <v>729978</v>
      </c>
      <c r="Y188" s="263">
        <f t="shared" si="322"/>
        <v>177056</v>
      </c>
      <c r="Z188" s="263">
        <f t="shared" ref="Z188:CO188" si="324">+Z120</f>
        <v>8383341</v>
      </c>
      <c r="AA188" s="263">
        <f t="shared" si="324"/>
        <v>7486719</v>
      </c>
      <c r="AB188" s="263">
        <f t="shared" si="324"/>
        <v>588592</v>
      </c>
      <c r="AC188" s="263">
        <f t="shared" si="324"/>
        <v>3178055</v>
      </c>
      <c r="AD188" s="263">
        <f t="shared" si="324"/>
        <v>1935069</v>
      </c>
      <c r="AE188" s="263">
        <f t="shared" si="324"/>
        <v>94415</v>
      </c>
      <c r="AF188" s="263">
        <f t="shared" si="324"/>
        <v>1608327</v>
      </c>
      <c r="AG188" s="263">
        <f t="shared" si="324"/>
        <v>1154351</v>
      </c>
      <c r="AH188" s="263">
        <f t="shared" si="324"/>
        <v>2233576</v>
      </c>
      <c r="AI188" s="263">
        <f t="shared" si="324"/>
        <v>1147933</v>
      </c>
      <c r="AJ188" s="263">
        <f t="shared" si="324"/>
        <v>3287299</v>
      </c>
      <c r="AK188" s="263">
        <f t="shared" si="324"/>
        <v>597556</v>
      </c>
      <c r="AL188" s="263">
        <f t="shared" si="324"/>
        <v>115614</v>
      </c>
      <c r="AM188" s="263">
        <f t="shared" si="324"/>
        <v>2708472</v>
      </c>
      <c r="AN188" s="263">
        <f t="shared" si="324"/>
        <v>52305</v>
      </c>
      <c r="AO188" s="263">
        <f t="shared" si="324"/>
        <v>1082375</v>
      </c>
      <c r="AP188" s="263">
        <f t="shared" si="324"/>
        <v>1157344</v>
      </c>
      <c r="AQ188" s="263">
        <f t="shared" si="324"/>
        <v>0</v>
      </c>
      <c r="AR188" s="263">
        <f t="shared" si="324"/>
        <v>458525</v>
      </c>
      <c r="AS188" s="263">
        <f t="shared" si="324"/>
        <v>203158</v>
      </c>
      <c r="AT188" s="263">
        <f t="shared" si="324"/>
        <v>447812</v>
      </c>
      <c r="AU188" s="263">
        <f t="shared" si="324"/>
        <v>149280</v>
      </c>
      <c r="AV188" s="263">
        <f t="shared" si="324"/>
        <v>629428</v>
      </c>
      <c r="AW188" s="263">
        <f t="shared" si="324"/>
        <v>69442</v>
      </c>
      <c r="AX188" s="263">
        <f t="shared" si="324"/>
        <v>44965</v>
      </c>
      <c r="AY188" s="263">
        <f t="shared" si="324"/>
        <v>4737793</v>
      </c>
      <c r="AZ188" s="263">
        <f t="shared" si="324"/>
        <v>508630</v>
      </c>
      <c r="BA188" s="263">
        <f t="shared" si="324"/>
        <v>67337</v>
      </c>
      <c r="BB188" s="263">
        <f t="shared" si="324"/>
        <v>60626</v>
      </c>
      <c r="BC188" s="263">
        <f t="shared" si="324"/>
        <v>362920</v>
      </c>
      <c r="BD188" s="263">
        <f t="shared" si="324"/>
        <v>45026</v>
      </c>
      <c r="BE188" s="263">
        <f t="shared" si="324"/>
        <v>0</v>
      </c>
      <c r="BF188" s="263">
        <f t="shared" si="324"/>
        <v>0</v>
      </c>
      <c r="BG188" s="263">
        <f t="shared" ref="BG188:BM188" si="325">+BG120</f>
        <v>54370</v>
      </c>
      <c r="BH188" s="263">
        <f t="shared" si="325"/>
        <v>0</v>
      </c>
      <c r="BI188" s="263">
        <f t="shared" si="325"/>
        <v>0</v>
      </c>
      <c r="BJ188" s="263">
        <f t="shared" si="325"/>
        <v>48183</v>
      </c>
      <c r="BK188" s="263">
        <f t="shared" si="325"/>
        <v>8695</v>
      </c>
      <c r="BL188" s="263">
        <f t="shared" si="325"/>
        <v>0</v>
      </c>
      <c r="BM188" s="263">
        <f t="shared" si="325"/>
        <v>0</v>
      </c>
      <c r="BN188" s="263">
        <f t="shared" si="324"/>
        <v>1655608</v>
      </c>
      <c r="BO188" s="263">
        <f t="shared" si="324"/>
        <v>0</v>
      </c>
      <c r="BP188" s="263">
        <f t="shared" si="324"/>
        <v>97692</v>
      </c>
      <c r="BQ188" s="263">
        <f t="shared" si="324"/>
        <v>1576262</v>
      </c>
      <c r="BR188" s="263">
        <f t="shared" si="324"/>
        <v>35850</v>
      </c>
      <c r="BS188" s="263">
        <f t="shared" si="324"/>
        <v>0</v>
      </c>
      <c r="BT188" s="263">
        <f t="shared" si="324"/>
        <v>0</v>
      </c>
      <c r="BU188" s="263">
        <f t="shared" si="324"/>
        <v>1001952</v>
      </c>
      <c r="BV188" s="263">
        <f t="shared" si="324"/>
        <v>45597</v>
      </c>
      <c r="BW188" s="263">
        <f t="shared" si="324"/>
        <v>51541</v>
      </c>
      <c r="BX188" s="263">
        <f t="shared" si="324"/>
        <v>915287</v>
      </c>
      <c r="BY188" s="263">
        <f t="shared" si="324"/>
        <v>27327</v>
      </c>
      <c r="BZ188" s="263">
        <f t="shared" si="324"/>
        <v>0</v>
      </c>
      <c r="CA188" s="263">
        <f t="shared" si="324"/>
        <v>0</v>
      </c>
      <c r="CB188" s="263">
        <f t="shared" si="324"/>
        <v>113028</v>
      </c>
      <c r="CC188" s="263">
        <f t="shared" si="324"/>
        <v>54361</v>
      </c>
      <c r="CD188" s="263">
        <f t="shared" si="324"/>
        <v>22161</v>
      </c>
      <c r="CE188" s="263">
        <f t="shared" si="324"/>
        <v>48720</v>
      </c>
      <c r="CF188" s="263">
        <f t="shared" si="324"/>
        <v>0</v>
      </c>
      <c r="CG188" s="263">
        <f t="shared" si="324"/>
        <v>0</v>
      </c>
      <c r="CH188" s="263">
        <f t="shared" si="324"/>
        <v>0</v>
      </c>
      <c r="CI188" s="263">
        <f t="shared" si="324"/>
        <v>3001494</v>
      </c>
      <c r="CJ188" s="263">
        <f t="shared" si="324"/>
        <v>891436</v>
      </c>
      <c r="CK188" s="263">
        <f t="shared" si="324"/>
        <v>192504</v>
      </c>
      <c r="CL188" s="263">
        <f t="shared" si="324"/>
        <v>1854635</v>
      </c>
      <c r="CM188" s="263">
        <f t="shared" si="324"/>
        <v>63674</v>
      </c>
      <c r="CN188" s="263">
        <f t="shared" si="324"/>
        <v>0</v>
      </c>
      <c r="CO188" s="263">
        <f t="shared" si="324"/>
        <v>965622</v>
      </c>
      <c r="CP188" s="263">
        <f t="shared" ref="CP188:DC188" si="326">+CP142</f>
        <v>3556676</v>
      </c>
      <c r="CQ188" s="263">
        <f t="shared" si="326"/>
        <v>583766</v>
      </c>
      <c r="CR188" s="263">
        <f t="shared" si="326"/>
        <v>1004837</v>
      </c>
      <c r="CS188" s="263">
        <f t="shared" si="326"/>
        <v>374935</v>
      </c>
      <c r="CT188" s="263">
        <f t="shared" si="326"/>
        <v>1049342</v>
      </c>
      <c r="CU188" s="263">
        <f t="shared" si="326"/>
        <v>777491</v>
      </c>
      <c r="CV188" s="263">
        <f t="shared" si="326"/>
        <v>561053</v>
      </c>
      <c r="CW188" s="263">
        <f t="shared" si="326"/>
        <v>449603</v>
      </c>
      <c r="CX188" s="263">
        <f t="shared" si="326"/>
        <v>0</v>
      </c>
      <c r="CY188" s="263">
        <f t="shared" si="326"/>
        <v>0</v>
      </c>
      <c r="CZ188" s="263">
        <f t="shared" si="326"/>
        <v>0</v>
      </c>
      <c r="DA188" s="263">
        <f t="shared" si="326"/>
        <v>110570</v>
      </c>
      <c r="DB188" s="263">
        <f t="shared" si="326"/>
        <v>282074</v>
      </c>
      <c r="DC188" s="263">
        <f t="shared" si="326"/>
        <v>109056</v>
      </c>
      <c r="DD188" s="263">
        <f t="shared" ref="DD188:FO188" si="327">+DD120</f>
        <v>7631184</v>
      </c>
      <c r="DE188" s="263">
        <f t="shared" si="327"/>
        <v>3454406</v>
      </c>
      <c r="DF188" s="263">
        <f t="shared" si="327"/>
        <v>4126442</v>
      </c>
      <c r="DG188" s="263">
        <f t="shared" si="327"/>
        <v>3916823</v>
      </c>
      <c r="DH188" s="263">
        <f t="shared" si="327"/>
        <v>198537</v>
      </c>
      <c r="DI188" s="263">
        <f t="shared" si="327"/>
        <v>79302</v>
      </c>
      <c r="DJ188" s="263">
        <f t="shared" si="327"/>
        <v>46617</v>
      </c>
      <c r="DK188" s="263">
        <f t="shared" si="327"/>
        <v>10216170</v>
      </c>
      <c r="DL188" s="263">
        <f t="shared" si="327"/>
        <v>7099872</v>
      </c>
      <c r="DM188" s="263">
        <f t="shared" si="327"/>
        <v>4564132</v>
      </c>
      <c r="DN188" s="263">
        <f t="shared" si="327"/>
        <v>1457949</v>
      </c>
      <c r="DO188" s="263">
        <f t="shared" si="327"/>
        <v>851697</v>
      </c>
      <c r="DP188" s="263">
        <f t="shared" si="327"/>
        <v>865295</v>
      </c>
      <c r="DQ188" s="263">
        <f t="shared" si="327"/>
        <v>2539921</v>
      </c>
      <c r="DR188" s="263">
        <f t="shared" si="327"/>
        <v>7426</v>
      </c>
      <c r="DS188" s="263">
        <f t="shared" si="327"/>
        <v>246708</v>
      </c>
      <c r="DT188" s="263">
        <f t="shared" si="327"/>
        <v>883744</v>
      </c>
      <c r="DU188" s="263">
        <f t="shared" si="327"/>
        <v>354855</v>
      </c>
      <c r="DV188" s="263">
        <f t="shared" si="327"/>
        <v>3912246</v>
      </c>
      <c r="DW188" s="263">
        <f t="shared" si="327"/>
        <v>1332052</v>
      </c>
      <c r="DX188" s="263">
        <f t="shared" si="327"/>
        <v>973393</v>
      </c>
      <c r="DY188" s="263">
        <f t="shared" si="327"/>
        <v>584340</v>
      </c>
      <c r="DZ188" s="263">
        <f t="shared" si="327"/>
        <v>2337169</v>
      </c>
      <c r="EA188" s="263">
        <f t="shared" si="327"/>
        <v>0</v>
      </c>
      <c r="EB188" s="263">
        <f t="shared" si="327"/>
        <v>176885</v>
      </c>
      <c r="EC188" s="263">
        <f t="shared" si="327"/>
        <v>669152</v>
      </c>
      <c r="ED188" s="263">
        <f t="shared" si="327"/>
        <v>234926</v>
      </c>
      <c r="EE188" s="263">
        <f t="shared" si="327"/>
        <v>6601466</v>
      </c>
      <c r="EF188" s="263">
        <f t="shared" si="327"/>
        <v>2415435</v>
      </c>
      <c r="EG188" s="263">
        <f t="shared" si="327"/>
        <v>1659046</v>
      </c>
      <c r="EH188" s="263">
        <f t="shared" si="327"/>
        <v>1162811</v>
      </c>
      <c r="EI188" s="263">
        <f t="shared" si="327"/>
        <v>3914650</v>
      </c>
      <c r="EJ188" s="263">
        <f t="shared" si="327"/>
        <v>7426</v>
      </c>
      <c r="EK188" s="263">
        <f t="shared" si="327"/>
        <v>380352</v>
      </c>
      <c r="EL188" s="263">
        <f t="shared" si="327"/>
        <v>1415622</v>
      </c>
      <c r="EM188" s="263">
        <f t="shared" si="327"/>
        <v>536910</v>
      </c>
      <c r="EN188" s="263">
        <f t="shared" si="327"/>
        <v>1281698</v>
      </c>
      <c r="EO188" s="263">
        <f t="shared" si="327"/>
        <v>271556</v>
      </c>
      <c r="EP188" s="263">
        <f t="shared" si="327"/>
        <v>135804</v>
      </c>
      <c r="EQ188" s="263">
        <f t="shared" si="327"/>
        <v>224507</v>
      </c>
      <c r="ER188" s="263">
        <f t="shared" si="327"/>
        <v>719700</v>
      </c>
      <c r="ES188" s="263">
        <f t="shared" si="327"/>
        <v>0</v>
      </c>
      <c r="ET188" s="263">
        <f t="shared" si="327"/>
        <v>26899</v>
      </c>
      <c r="EU188" s="263">
        <f t="shared" si="327"/>
        <v>72241</v>
      </c>
      <c r="EV188" s="263">
        <f t="shared" si="327"/>
        <v>48473</v>
      </c>
      <c r="EW188" s="263">
        <f t="shared" si="327"/>
        <v>2811202</v>
      </c>
      <c r="EX188" s="263">
        <f t="shared" si="327"/>
        <v>818358</v>
      </c>
      <c r="EY188" s="263">
        <f t="shared" si="327"/>
        <v>374235</v>
      </c>
      <c r="EZ188" s="263">
        <f t="shared" si="327"/>
        <v>565628</v>
      </c>
      <c r="FA188" s="263">
        <f t="shared" si="327"/>
        <v>1236364</v>
      </c>
      <c r="FB188" s="263">
        <f t="shared" si="327"/>
        <v>15788</v>
      </c>
      <c r="FC188" s="263">
        <f t="shared" si="327"/>
        <v>141455</v>
      </c>
      <c r="FD188" s="263">
        <f t="shared" si="327"/>
        <v>444487</v>
      </c>
      <c r="FE188" s="263">
        <f t="shared" si="327"/>
        <v>132301</v>
      </c>
      <c r="FF188" s="263">
        <f t="shared" si="327"/>
        <v>1229345</v>
      </c>
      <c r="FG188" s="263">
        <f t="shared" si="327"/>
        <v>436795</v>
      </c>
      <c r="FH188" s="263">
        <f t="shared" si="327"/>
        <v>115170</v>
      </c>
      <c r="FI188" s="263">
        <f t="shared" si="327"/>
        <v>185778</v>
      </c>
      <c r="FJ188" s="263">
        <f t="shared" si="327"/>
        <v>319665</v>
      </c>
      <c r="FK188" s="263">
        <f t="shared" si="327"/>
        <v>23546</v>
      </c>
      <c r="FL188" s="263">
        <f t="shared" si="327"/>
        <v>5916</v>
      </c>
      <c r="FM188" s="263">
        <f t="shared" si="327"/>
        <v>73177</v>
      </c>
      <c r="FN188" s="263">
        <f t="shared" si="327"/>
        <v>44637</v>
      </c>
      <c r="FO188" s="263">
        <f t="shared" si="327"/>
        <v>1154151</v>
      </c>
      <c r="FP188" s="263">
        <f t="shared" ref="FP188:HH188" si="328">+FP120</f>
        <v>908093</v>
      </c>
      <c r="FQ188" s="263">
        <f t="shared" si="328"/>
        <v>79353</v>
      </c>
      <c r="FR188" s="263">
        <f t="shared" si="328"/>
        <v>17893</v>
      </c>
      <c r="FS188" s="263">
        <f t="shared" si="328"/>
        <v>317135</v>
      </c>
      <c r="FT188" s="263">
        <f t="shared" si="328"/>
        <v>0</v>
      </c>
      <c r="FU188" s="263">
        <f t="shared" si="328"/>
        <v>6862</v>
      </c>
      <c r="FV188" s="263">
        <f t="shared" si="328"/>
        <v>29212</v>
      </c>
      <c r="FW188" s="263">
        <f t="shared" si="328"/>
        <v>0</v>
      </c>
      <c r="FX188" s="263">
        <f t="shared" si="328"/>
        <v>2227908</v>
      </c>
      <c r="FY188" s="263">
        <f t="shared" si="328"/>
        <v>716933</v>
      </c>
      <c r="FZ188" s="263">
        <f t="shared" si="328"/>
        <v>422916</v>
      </c>
      <c r="GA188" s="263">
        <f t="shared" si="328"/>
        <v>259524</v>
      </c>
      <c r="GB188" s="263">
        <f t="shared" si="328"/>
        <v>1290857</v>
      </c>
      <c r="GC188" s="263">
        <f t="shared" si="328"/>
        <v>0</v>
      </c>
      <c r="GD188" s="263">
        <f t="shared" si="328"/>
        <v>42921</v>
      </c>
      <c r="GE188" s="263">
        <f t="shared" si="328"/>
        <v>136673</v>
      </c>
      <c r="GF188" s="263">
        <f t="shared" si="328"/>
        <v>22312</v>
      </c>
      <c r="GG188" s="263">
        <f t="shared" si="328"/>
        <v>316813</v>
      </c>
      <c r="GH188" s="263">
        <f t="shared" si="328"/>
        <v>38060</v>
      </c>
      <c r="GI188" s="263">
        <f t="shared" si="328"/>
        <v>4744</v>
      </c>
      <c r="GJ188" s="263">
        <f t="shared" si="328"/>
        <v>13138</v>
      </c>
      <c r="GK188" s="263">
        <f t="shared" si="328"/>
        <v>169152</v>
      </c>
      <c r="GL188" s="263">
        <f t="shared" si="328"/>
        <v>171053</v>
      </c>
      <c r="GM188" s="263">
        <f t="shared" si="328"/>
        <v>0</v>
      </c>
      <c r="GN188" s="263">
        <f t="shared" si="328"/>
        <v>0</v>
      </c>
      <c r="GO188" s="263">
        <f t="shared" si="328"/>
        <v>0</v>
      </c>
      <c r="GP188" s="263">
        <f t="shared" si="328"/>
        <v>329772</v>
      </c>
      <c r="GQ188" s="263">
        <f t="shared" si="328"/>
        <v>11973</v>
      </c>
      <c r="GR188" s="263">
        <f t="shared" si="328"/>
        <v>238639</v>
      </c>
      <c r="GS188" s="263">
        <f t="shared" si="328"/>
        <v>121813</v>
      </c>
      <c r="GT188" s="263">
        <f t="shared" si="328"/>
        <v>0</v>
      </c>
      <c r="GU188" s="263">
        <f t="shared" si="328"/>
        <v>0</v>
      </c>
      <c r="GV188" s="263">
        <f t="shared" si="328"/>
        <v>0</v>
      </c>
      <c r="GW188" s="263">
        <f t="shared" si="328"/>
        <v>0</v>
      </c>
      <c r="GX188" s="263">
        <f t="shared" si="328"/>
        <v>0</v>
      </c>
      <c r="GY188" s="263">
        <f t="shared" si="328"/>
        <v>1503341</v>
      </c>
      <c r="GZ188" s="263">
        <f t="shared" si="328"/>
        <v>592092</v>
      </c>
      <c r="HA188" s="263">
        <f t="shared" si="328"/>
        <v>258207</v>
      </c>
      <c r="HB188" s="263">
        <f t="shared" si="328"/>
        <v>98814</v>
      </c>
      <c r="HC188" s="263">
        <f t="shared" si="328"/>
        <v>713239</v>
      </c>
      <c r="HD188" s="263">
        <f t="shared" si="328"/>
        <v>29422</v>
      </c>
      <c r="HE188" s="263">
        <f t="shared" si="328"/>
        <v>69955</v>
      </c>
      <c r="HF188" s="263">
        <f t="shared" si="328"/>
        <v>241577</v>
      </c>
      <c r="HG188" s="263">
        <f t="shared" si="328"/>
        <v>78208</v>
      </c>
      <c r="HH188" s="263">
        <f t="shared" si="328"/>
        <v>4252399</v>
      </c>
    </row>
    <row r="191" spans="1:216" x14ac:dyDescent="0.2">
      <c r="A191" s="262" t="s">
        <v>247</v>
      </c>
    </row>
    <row r="192" spans="1:216" x14ac:dyDescent="0.2">
      <c r="A192" s="268" t="s">
        <v>259</v>
      </c>
    </row>
    <row r="193" spans="1:216" ht="36" x14ac:dyDescent="0.2">
      <c r="A193" s="263" t="s">
        <v>246</v>
      </c>
      <c r="B193" s="264" t="s">
        <v>23</v>
      </c>
      <c r="C193" s="265" t="s">
        <v>24</v>
      </c>
      <c r="D193" s="264" t="s">
        <v>25</v>
      </c>
      <c r="E193" s="264" t="s">
        <v>26</v>
      </c>
      <c r="F193" s="264" t="s">
        <v>27</v>
      </c>
      <c r="G193" s="264" t="s">
        <v>28</v>
      </c>
      <c r="H193" s="264" t="s">
        <v>29</v>
      </c>
      <c r="I193" s="264" t="s">
        <v>30</v>
      </c>
      <c r="J193" s="264" t="s">
        <v>31</v>
      </c>
      <c r="K193" s="264" t="s">
        <v>32</v>
      </c>
      <c r="L193" s="264" t="s">
        <v>33</v>
      </c>
      <c r="M193" s="264" t="s">
        <v>34</v>
      </c>
      <c r="N193" s="264" t="s">
        <v>386</v>
      </c>
      <c r="O193" s="264" t="s">
        <v>387</v>
      </c>
      <c r="P193" s="264" t="s">
        <v>388</v>
      </c>
      <c r="Q193" s="264" t="s">
        <v>35</v>
      </c>
      <c r="R193" s="264" t="s">
        <v>36</v>
      </c>
      <c r="S193" s="264" t="s">
        <v>37</v>
      </c>
      <c r="T193" s="264" t="s">
        <v>38</v>
      </c>
      <c r="U193" s="264" t="s">
        <v>39</v>
      </c>
      <c r="V193" s="264" t="s">
        <v>40</v>
      </c>
      <c r="W193" s="264" t="s">
        <v>41</v>
      </c>
      <c r="X193" s="264" t="s">
        <v>42</v>
      </c>
      <c r="Y193" s="264" t="s">
        <v>43</v>
      </c>
      <c r="Z193" s="265" t="s">
        <v>44</v>
      </c>
      <c r="AA193" s="264" t="s">
        <v>45</v>
      </c>
      <c r="AB193" s="264" t="s">
        <v>46</v>
      </c>
      <c r="AC193" s="264" t="s">
        <v>47</v>
      </c>
      <c r="AD193" s="264" t="s">
        <v>48</v>
      </c>
      <c r="AE193" s="264" t="s">
        <v>49</v>
      </c>
      <c r="AF193" s="264" t="s">
        <v>50</v>
      </c>
      <c r="AG193" s="264" t="s">
        <v>51</v>
      </c>
      <c r="AH193" s="264" t="s">
        <v>52</v>
      </c>
      <c r="AI193" s="264" t="s">
        <v>53</v>
      </c>
      <c r="AJ193" s="264" t="s">
        <v>54</v>
      </c>
      <c r="AK193" s="264" t="s">
        <v>55</v>
      </c>
      <c r="AL193" s="264" t="s">
        <v>56</v>
      </c>
      <c r="AM193" s="264" t="s">
        <v>57</v>
      </c>
      <c r="AN193" s="264" t="s">
        <v>58</v>
      </c>
      <c r="AO193" s="264" t="s">
        <v>59</v>
      </c>
      <c r="AP193" s="264" t="s">
        <v>60</v>
      </c>
      <c r="AQ193" s="264" t="s">
        <v>61</v>
      </c>
      <c r="AR193" s="264" t="s">
        <v>62</v>
      </c>
      <c r="AS193" s="264" t="s">
        <v>63</v>
      </c>
      <c r="AT193" s="264" t="s">
        <v>64</v>
      </c>
      <c r="AU193" s="264" t="s">
        <v>65</v>
      </c>
      <c r="AV193" s="264" t="s">
        <v>66</v>
      </c>
      <c r="AW193" s="264" t="s">
        <v>67</v>
      </c>
      <c r="AX193" s="264" t="s">
        <v>68</v>
      </c>
      <c r="AY193" s="265" t="s">
        <v>69</v>
      </c>
      <c r="AZ193" s="264" t="s">
        <v>389</v>
      </c>
      <c r="BA193" s="264" t="s">
        <v>390</v>
      </c>
      <c r="BB193" s="264" t="s">
        <v>391</v>
      </c>
      <c r="BC193" s="264" t="s">
        <v>392</v>
      </c>
      <c r="BD193" s="264" t="s">
        <v>393</v>
      </c>
      <c r="BE193" s="264" t="s">
        <v>394</v>
      </c>
      <c r="BF193" s="264" t="s">
        <v>395</v>
      </c>
      <c r="BG193" s="264" t="s">
        <v>396</v>
      </c>
      <c r="BH193" s="264" t="s">
        <v>397</v>
      </c>
      <c r="BI193" s="264" t="s">
        <v>398</v>
      </c>
      <c r="BJ193" s="264" t="s">
        <v>399</v>
      </c>
      <c r="BK193" s="264" t="s">
        <v>400</v>
      </c>
      <c r="BL193" s="264" t="s">
        <v>401</v>
      </c>
      <c r="BM193" s="264" t="s">
        <v>402</v>
      </c>
      <c r="BN193" s="264" t="s">
        <v>70</v>
      </c>
      <c r="BO193" s="264" t="s">
        <v>71</v>
      </c>
      <c r="BP193" s="264" t="s">
        <v>72</v>
      </c>
      <c r="BQ193" s="264" t="s">
        <v>73</v>
      </c>
      <c r="BR193" s="264" t="s">
        <v>74</v>
      </c>
      <c r="BS193" s="264" t="s">
        <v>75</v>
      </c>
      <c r="BT193" s="264" t="s">
        <v>76</v>
      </c>
      <c r="BU193" s="264" t="s">
        <v>77</v>
      </c>
      <c r="BV193" s="264" t="s">
        <v>78</v>
      </c>
      <c r="BW193" s="264" t="s">
        <v>79</v>
      </c>
      <c r="BX193" s="264" t="s">
        <v>80</v>
      </c>
      <c r="BY193" s="264" t="s">
        <v>81</v>
      </c>
      <c r="BZ193" s="264" t="s">
        <v>82</v>
      </c>
      <c r="CA193" s="264" t="s">
        <v>83</v>
      </c>
      <c r="CB193" s="264" t="s">
        <v>84</v>
      </c>
      <c r="CC193" s="264" t="s">
        <v>85</v>
      </c>
      <c r="CD193" s="264" t="s">
        <v>86</v>
      </c>
      <c r="CE193" s="264" t="s">
        <v>87</v>
      </c>
      <c r="CF193" s="264" t="s">
        <v>88</v>
      </c>
      <c r="CG193" s="264" t="s">
        <v>89</v>
      </c>
      <c r="CH193" s="264" t="s">
        <v>90</v>
      </c>
      <c r="CI193" s="264" t="s">
        <v>91</v>
      </c>
      <c r="CJ193" s="264" t="s">
        <v>92</v>
      </c>
      <c r="CK193" s="264" t="s">
        <v>93</v>
      </c>
      <c r="CL193" s="264" t="s">
        <v>94</v>
      </c>
      <c r="CM193" s="264" t="s">
        <v>95</v>
      </c>
      <c r="CN193" s="264" t="s">
        <v>96</v>
      </c>
      <c r="CO193" s="264" t="s">
        <v>97</v>
      </c>
      <c r="CP193" s="265" t="s">
        <v>98</v>
      </c>
      <c r="CQ193" s="264" t="s">
        <v>99</v>
      </c>
      <c r="CR193" s="264" t="s">
        <v>100</v>
      </c>
      <c r="CS193" s="264" t="s">
        <v>101</v>
      </c>
      <c r="CT193" s="264" t="s">
        <v>102</v>
      </c>
      <c r="CU193" s="264" t="s">
        <v>103</v>
      </c>
      <c r="CV193" s="264" t="s">
        <v>104</v>
      </c>
      <c r="CW193" s="265" t="s">
        <v>105</v>
      </c>
      <c r="CX193" s="264" t="s">
        <v>106</v>
      </c>
      <c r="CY193" s="264" t="s">
        <v>107</v>
      </c>
      <c r="CZ193" s="264" t="s">
        <v>108</v>
      </c>
      <c r="DA193" s="264" t="s">
        <v>109</v>
      </c>
      <c r="DB193" s="264" t="s">
        <v>110</v>
      </c>
      <c r="DC193" s="264" t="s">
        <v>111</v>
      </c>
      <c r="DD193" s="265" t="s">
        <v>112</v>
      </c>
      <c r="DE193" s="264" t="s">
        <v>113</v>
      </c>
      <c r="DF193" s="264" t="s">
        <v>114</v>
      </c>
      <c r="DG193" s="264" t="s">
        <v>115</v>
      </c>
      <c r="DH193" s="264" t="s">
        <v>116</v>
      </c>
      <c r="DI193" s="264" t="s">
        <v>117</v>
      </c>
      <c r="DJ193" s="264" t="s">
        <v>118</v>
      </c>
      <c r="DK193" s="265" t="s">
        <v>119</v>
      </c>
      <c r="DL193" s="264" t="s">
        <v>120</v>
      </c>
      <c r="DM193" s="264" t="s">
        <v>121</v>
      </c>
      <c r="DN193" s="264" t="s">
        <v>122</v>
      </c>
      <c r="DO193" s="264" t="s">
        <v>123</v>
      </c>
      <c r="DP193" s="264" t="s">
        <v>124</v>
      </c>
      <c r="DQ193" s="264" t="s">
        <v>125</v>
      </c>
      <c r="DR193" s="264" t="s">
        <v>126</v>
      </c>
      <c r="DS193" s="264" t="s">
        <v>127</v>
      </c>
      <c r="DT193" s="264" t="s">
        <v>128</v>
      </c>
      <c r="DU193" s="264" t="s">
        <v>129</v>
      </c>
      <c r="DV193" s="264" t="s">
        <v>130</v>
      </c>
      <c r="DW193" s="264" t="s">
        <v>131</v>
      </c>
      <c r="DX193" s="264" t="s">
        <v>132</v>
      </c>
      <c r="DY193" s="264" t="s">
        <v>133</v>
      </c>
      <c r="DZ193" s="264" t="s">
        <v>134</v>
      </c>
      <c r="EA193" s="264" t="s">
        <v>135</v>
      </c>
      <c r="EB193" s="264" t="s">
        <v>136</v>
      </c>
      <c r="EC193" s="264" t="s">
        <v>137</v>
      </c>
      <c r="ED193" s="264" t="s">
        <v>138</v>
      </c>
      <c r="EE193" s="264" t="s">
        <v>139</v>
      </c>
      <c r="EF193" s="264" t="s">
        <v>140</v>
      </c>
      <c r="EG193" s="264" t="s">
        <v>141</v>
      </c>
      <c r="EH193" s="264" t="s">
        <v>142</v>
      </c>
      <c r="EI193" s="264" t="s">
        <v>143</v>
      </c>
      <c r="EJ193" s="264" t="s">
        <v>144</v>
      </c>
      <c r="EK193" s="264" t="s">
        <v>145</v>
      </c>
      <c r="EL193" s="264" t="s">
        <v>146</v>
      </c>
      <c r="EM193" s="264" t="s">
        <v>147</v>
      </c>
      <c r="EN193" s="264" t="s">
        <v>148</v>
      </c>
      <c r="EO193" s="264" t="s">
        <v>149</v>
      </c>
      <c r="EP193" s="264" t="s">
        <v>150</v>
      </c>
      <c r="EQ193" s="264" t="s">
        <v>151</v>
      </c>
      <c r="ER193" s="264" t="s">
        <v>152</v>
      </c>
      <c r="ES193" s="264" t="s">
        <v>153</v>
      </c>
      <c r="ET193" s="264" t="s">
        <v>154</v>
      </c>
      <c r="EU193" s="264" t="s">
        <v>155</v>
      </c>
      <c r="EV193" s="264" t="s">
        <v>156</v>
      </c>
      <c r="EW193" s="264" t="s">
        <v>157</v>
      </c>
      <c r="EX193" s="264" t="s">
        <v>158</v>
      </c>
      <c r="EY193" s="264" t="s">
        <v>159</v>
      </c>
      <c r="EZ193" s="264" t="s">
        <v>160</v>
      </c>
      <c r="FA193" s="264" t="s">
        <v>161</v>
      </c>
      <c r="FB193" s="264" t="s">
        <v>162</v>
      </c>
      <c r="FC193" s="264" t="s">
        <v>163</v>
      </c>
      <c r="FD193" s="264" t="s">
        <v>164</v>
      </c>
      <c r="FE193" s="264" t="s">
        <v>165</v>
      </c>
      <c r="FF193" s="264" t="s">
        <v>166</v>
      </c>
      <c r="FG193" s="264" t="s">
        <v>167</v>
      </c>
      <c r="FH193" s="264" t="s">
        <v>168</v>
      </c>
      <c r="FI193" s="264" t="s">
        <v>169</v>
      </c>
      <c r="FJ193" s="264" t="s">
        <v>170</v>
      </c>
      <c r="FK193" s="264" t="s">
        <v>171</v>
      </c>
      <c r="FL193" s="264" t="s">
        <v>172</v>
      </c>
      <c r="FM193" s="264" t="s">
        <v>173</v>
      </c>
      <c r="FN193" s="264" t="s">
        <v>174</v>
      </c>
      <c r="FO193" s="264" t="s">
        <v>175</v>
      </c>
      <c r="FP193" s="264" t="s">
        <v>176</v>
      </c>
      <c r="FQ193" s="264" t="s">
        <v>177</v>
      </c>
      <c r="FR193" s="264" t="s">
        <v>178</v>
      </c>
      <c r="FS193" s="264" t="s">
        <v>179</v>
      </c>
      <c r="FT193" s="264" t="s">
        <v>180</v>
      </c>
      <c r="FU193" s="264" t="s">
        <v>181</v>
      </c>
      <c r="FV193" s="264" t="s">
        <v>182</v>
      </c>
      <c r="FW193" s="264" t="s">
        <v>183</v>
      </c>
      <c r="FX193" s="264" t="s">
        <v>184</v>
      </c>
      <c r="FY193" s="264" t="s">
        <v>185</v>
      </c>
      <c r="FZ193" s="264" t="s">
        <v>186</v>
      </c>
      <c r="GA193" s="264" t="s">
        <v>187</v>
      </c>
      <c r="GB193" s="264" t="s">
        <v>188</v>
      </c>
      <c r="GC193" s="264" t="s">
        <v>189</v>
      </c>
      <c r="GD193" s="264" t="s">
        <v>190</v>
      </c>
      <c r="GE193" s="264" t="s">
        <v>191</v>
      </c>
      <c r="GF193" s="264" t="s">
        <v>192</v>
      </c>
      <c r="GG193" s="264" t="s">
        <v>193</v>
      </c>
      <c r="GH193" s="264" t="s">
        <v>194</v>
      </c>
      <c r="GI193" s="264" t="s">
        <v>195</v>
      </c>
      <c r="GJ193" s="264" t="s">
        <v>196</v>
      </c>
      <c r="GK193" s="264" t="s">
        <v>197</v>
      </c>
      <c r="GL193" s="264" t="s">
        <v>198</v>
      </c>
      <c r="GM193" s="264" t="s">
        <v>199</v>
      </c>
      <c r="GN193" s="264" t="s">
        <v>200</v>
      </c>
      <c r="GO193" s="264" t="s">
        <v>201</v>
      </c>
      <c r="GP193" s="264" t="s">
        <v>202</v>
      </c>
      <c r="GQ193" s="264" t="s">
        <v>203</v>
      </c>
      <c r="GR193" s="264" t="s">
        <v>204</v>
      </c>
      <c r="GS193" s="264" t="s">
        <v>205</v>
      </c>
      <c r="GT193" s="264" t="s">
        <v>206</v>
      </c>
      <c r="GU193" s="264" t="s">
        <v>207</v>
      </c>
      <c r="GV193" s="264" t="s">
        <v>208</v>
      </c>
      <c r="GW193" s="264" t="s">
        <v>209</v>
      </c>
      <c r="GX193" s="264" t="s">
        <v>210</v>
      </c>
      <c r="GY193" s="264" t="s">
        <v>211</v>
      </c>
      <c r="GZ193" s="264" t="s">
        <v>212</v>
      </c>
      <c r="HA193" s="264" t="s">
        <v>213</v>
      </c>
      <c r="HB193" s="264" t="s">
        <v>214</v>
      </c>
      <c r="HC193" s="264" t="s">
        <v>215</v>
      </c>
      <c r="HD193" s="264" t="s">
        <v>216</v>
      </c>
      <c r="HE193" s="264" t="s">
        <v>217</v>
      </c>
      <c r="HF193" s="264" t="s">
        <v>218</v>
      </c>
      <c r="HG193" s="264" t="s">
        <v>219</v>
      </c>
      <c r="HH193" s="264" t="s">
        <v>220</v>
      </c>
    </row>
    <row r="194" spans="1:216" x14ac:dyDescent="0.2">
      <c r="A194" s="263" t="s">
        <v>230</v>
      </c>
      <c r="B194" s="272">
        <f>+C194+Z194+AY194+CP194+CW194+DD194+DK194</f>
        <v>431342956.54999995</v>
      </c>
      <c r="C194" s="272">
        <f>+D194+T194+W194+Q194</f>
        <v>41671190</v>
      </c>
      <c r="D194" s="272">
        <f>+E194+H194+K194+N194</f>
        <v>28725470.75</v>
      </c>
      <c r="E194" s="272">
        <f>+F194+G194</f>
        <v>17990352.5</v>
      </c>
      <c r="F194" s="272">
        <f>+F152*F$5</f>
        <v>10801072.5</v>
      </c>
      <c r="G194" s="272">
        <f>+G152*G$5</f>
        <v>7189280</v>
      </c>
      <c r="H194" s="272">
        <f>+I194+J194</f>
        <v>8864250.5</v>
      </c>
      <c r="I194" s="272">
        <f>+I152*I$5</f>
        <v>4573315.5</v>
      </c>
      <c r="J194" s="272">
        <f>+J152*J$5</f>
        <v>4290935</v>
      </c>
      <c r="K194" s="272">
        <f>+L194+M194</f>
        <v>1467374.5</v>
      </c>
      <c r="L194" s="272">
        <f>+L152*L$5</f>
        <v>981156.75</v>
      </c>
      <c r="M194" s="272">
        <f>+M152*M$5</f>
        <v>486217.75</v>
      </c>
      <c r="N194" s="272">
        <f>+O194+P194</f>
        <v>403493.25</v>
      </c>
      <c r="O194" s="272">
        <f>+O152*O$5</f>
        <v>289077.75</v>
      </c>
      <c r="P194" s="272">
        <f>+P152*P$5</f>
        <v>114415.5</v>
      </c>
      <c r="Q194" s="272">
        <f>+R194+S194</f>
        <v>1924808.75</v>
      </c>
      <c r="R194" s="272">
        <f>+R152*R$5</f>
        <v>1198387.5</v>
      </c>
      <c r="S194" s="272">
        <f>+S152*S$5</f>
        <v>726421.25</v>
      </c>
      <c r="T194" s="272">
        <f>+U194+V194</f>
        <v>7558194.25</v>
      </c>
      <c r="U194" s="272">
        <f>+U152*U$5</f>
        <v>6542697</v>
      </c>
      <c r="V194" s="272">
        <f>+V152*V$5</f>
        <v>1015497.25</v>
      </c>
      <c r="W194" s="272">
        <f>+X194+Y194</f>
        <v>3462716.25</v>
      </c>
      <c r="X194" s="272">
        <f>+X152*X$5</f>
        <v>3253422.75</v>
      </c>
      <c r="Y194" s="272">
        <f>+Y152*Y$5</f>
        <v>209293.5</v>
      </c>
      <c r="Z194" s="272">
        <f>+AA194+AM194</f>
        <v>149137178.93000001</v>
      </c>
      <c r="AA194" s="272">
        <f>+SUM(AB194:AL194)</f>
        <v>132217582.05</v>
      </c>
      <c r="AB194" s="272">
        <f t="shared" ref="AB194:AL194" si="329">+AB152*AB$5</f>
        <v>7890719</v>
      </c>
      <c r="AC194" s="272">
        <f t="shared" si="329"/>
        <v>31639588.200000003</v>
      </c>
      <c r="AD194" s="272">
        <f t="shared" si="329"/>
        <v>9990484</v>
      </c>
      <c r="AE194" s="272">
        <f t="shared" si="329"/>
        <v>795621.5</v>
      </c>
      <c r="AF194" s="272">
        <f t="shared" si="329"/>
        <v>10733989.200000001</v>
      </c>
      <c r="AG194" s="272">
        <f t="shared" si="329"/>
        <v>14867440</v>
      </c>
      <c r="AH194" s="272">
        <f t="shared" si="329"/>
        <v>18868980</v>
      </c>
      <c r="AI194" s="272">
        <f t="shared" si="329"/>
        <v>5145907.8</v>
      </c>
      <c r="AJ194" s="272">
        <f t="shared" si="329"/>
        <v>26266248</v>
      </c>
      <c r="AK194" s="272">
        <f t="shared" si="329"/>
        <v>5409079.5</v>
      </c>
      <c r="AL194" s="272">
        <f t="shared" si="329"/>
        <v>609524.85</v>
      </c>
      <c r="AM194" s="272">
        <f>+SUM(AN194:AX194)</f>
        <v>16919596.880000003</v>
      </c>
      <c r="AN194" s="272">
        <f t="shared" ref="AN194:AX194" si="330">+AN152*AN$5</f>
        <v>291459</v>
      </c>
      <c r="AO194" s="272">
        <f t="shared" si="330"/>
        <v>4435493.7</v>
      </c>
      <c r="AP194" s="272">
        <f t="shared" si="330"/>
        <v>3450122</v>
      </c>
      <c r="AQ194" s="272">
        <f t="shared" si="330"/>
        <v>31053</v>
      </c>
      <c r="AR194" s="272">
        <f t="shared" si="330"/>
        <v>2498347.83</v>
      </c>
      <c r="AS194" s="272">
        <f t="shared" si="330"/>
        <v>1120894</v>
      </c>
      <c r="AT194" s="272">
        <f t="shared" si="330"/>
        <v>1418889.5</v>
      </c>
      <c r="AU194" s="272">
        <f t="shared" si="330"/>
        <v>316380.90000000002</v>
      </c>
      <c r="AV194" s="272">
        <f t="shared" si="330"/>
        <v>2340403.5</v>
      </c>
      <c r="AW194" s="272">
        <f t="shared" si="330"/>
        <v>926497.77</v>
      </c>
      <c r="AX194" s="272">
        <f t="shared" si="330"/>
        <v>90055.680000000008</v>
      </c>
      <c r="AY194" s="272">
        <f>+AZ194+BN194+BU194+CB194+CI194+BG194</f>
        <v>9513468.1599999983</v>
      </c>
      <c r="AZ194" s="272">
        <f>+SUM(BA194:BF194)</f>
        <v>1331981.04</v>
      </c>
      <c r="BA194" s="272">
        <f t="shared" ref="BA194:BF194" si="331">+BA152*BA$5</f>
        <v>36419.14</v>
      </c>
      <c r="BB194" s="272">
        <f t="shared" si="331"/>
        <v>169507.5</v>
      </c>
      <c r="BC194" s="272">
        <f t="shared" si="331"/>
        <v>968902.4</v>
      </c>
      <c r="BD194" s="272">
        <f t="shared" si="331"/>
        <v>157152</v>
      </c>
      <c r="BE194" s="272">
        <f t="shared" si="331"/>
        <v>0</v>
      </c>
      <c r="BF194" s="272">
        <f t="shared" si="331"/>
        <v>0</v>
      </c>
      <c r="BG194" s="272">
        <f>+SUM(BH194:BM194)</f>
        <v>206066.87</v>
      </c>
      <c r="BH194" s="272">
        <f t="shared" ref="BH194:BM194" si="332">+BH152*BH$5</f>
        <v>24378.68</v>
      </c>
      <c r="BI194" s="272">
        <f t="shared" si="332"/>
        <v>37638.75</v>
      </c>
      <c r="BJ194" s="272">
        <f t="shared" si="332"/>
        <v>137373.44</v>
      </c>
      <c r="BK194" s="272">
        <f t="shared" si="332"/>
        <v>6676</v>
      </c>
      <c r="BL194" s="272">
        <f t="shared" si="332"/>
        <v>0</v>
      </c>
      <c r="BM194" s="272">
        <f t="shared" si="332"/>
        <v>0</v>
      </c>
      <c r="BN194" s="272">
        <f>+SUM(BO194:BT194)</f>
        <v>2063287.4</v>
      </c>
      <c r="BO194" s="272">
        <f t="shared" ref="BO194:BT194" si="333">+BO152*BO$5</f>
        <v>2522.6</v>
      </c>
      <c r="BP194" s="272">
        <f t="shared" si="333"/>
        <v>324669</v>
      </c>
      <c r="BQ194" s="272">
        <f t="shared" si="333"/>
        <v>1586876.8</v>
      </c>
      <c r="BR194" s="272">
        <f t="shared" si="333"/>
        <v>149219</v>
      </c>
      <c r="BS194" s="272">
        <f t="shared" si="333"/>
        <v>0</v>
      </c>
      <c r="BT194" s="272">
        <f t="shared" si="333"/>
        <v>0</v>
      </c>
      <c r="BU194" s="272">
        <f>+SUM(BV194:CA194)</f>
        <v>1570898.25</v>
      </c>
      <c r="BV194" s="272">
        <f t="shared" ref="BV194:CA194" si="334">+BV152*BV$5</f>
        <v>7975.2</v>
      </c>
      <c r="BW194" s="272">
        <f t="shared" si="334"/>
        <v>259283.25</v>
      </c>
      <c r="BX194" s="272">
        <f t="shared" si="334"/>
        <v>1200520.8</v>
      </c>
      <c r="BY194" s="272">
        <f t="shared" si="334"/>
        <v>103119</v>
      </c>
      <c r="BZ194" s="272">
        <f t="shared" si="334"/>
        <v>0</v>
      </c>
      <c r="CA194" s="272">
        <f t="shared" si="334"/>
        <v>0</v>
      </c>
      <c r="CB194" s="272">
        <f>+SUM(CC194:CH194)</f>
        <v>180318.81</v>
      </c>
      <c r="CC194" s="272">
        <f t="shared" ref="CC194:CH194" si="335">+CC152*CC$5</f>
        <v>15998.380000000001</v>
      </c>
      <c r="CD194" s="272">
        <f t="shared" si="335"/>
        <v>106950.75</v>
      </c>
      <c r="CE194" s="272">
        <f t="shared" si="335"/>
        <v>57369.68</v>
      </c>
      <c r="CF194" s="272">
        <f t="shared" si="335"/>
        <v>0</v>
      </c>
      <c r="CG194" s="272">
        <f t="shared" si="335"/>
        <v>0</v>
      </c>
      <c r="CH194" s="272">
        <f t="shared" si="335"/>
        <v>0</v>
      </c>
      <c r="CI194" s="272">
        <f>+SUM(CJ194:CO194)</f>
        <v>4160915.79</v>
      </c>
      <c r="CJ194" s="272">
        <f t="shared" ref="CJ194:CO194" si="336">+CJ152*CJ$5</f>
        <v>106375.14</v>
      </c>
      <c r="CK194" s="272">
        <f t="shared" si="336"/>
        <v>364682.25</v>
      </c>
      <c r="CL194" s="272">
        <f t="shared" si="336"/>
        <v>1433604</v>
      </c>
      <c r="CM194" s="272">
        <f t="shared" si="336"/>
        <v>112408</v>
      </c>
      <c r="CN194" s="272">
        <f t="shared" si="336"/>
        <v>0</v>
      </c>
      <c r="CO194" s="272">
        <f t="shared" si="336"/>
        <v>2143846.3999999999</v>
      </c>
      <c r="CP194" s="272">
        <f>+SUM(CQ194:CV194)</f>
        <v>7707020.5899999999</v>
      </c>
      <c r="CQ194" s="272">
        <f t="shared" ref="CQ194:CV194" si="337">+CQ152*CQ$5</f>
        <v>328493</v>
      </c>
      <c r="CR194" s="272">
        <f t="shared" si="337"/>
        <v>1678728</v>
      </c>
      <c r="CS194" s="272">
        <f t="shared" si="337"/>
        <v>535818.36</v>
      </c>
      <c r="CT194" s="272">
        <f t="shared" si="337"/>
        <v>1329514.8</v>
      </c>
      <c r="CU194" s="272">
        <f t="shared" si="337"/>
        <v>935012.43</v>
      </c>
      <c r="CV194" s="272">
        <f t="shared" si="337"/>
        <v>2899454</v>
      </c>
      <c r="CW194" s="272">
        <f>+SUM(CX194:DC194)</f>
        <v>1565774.5</v>
      </c>
      <c r="CX194" s="272">
        <f t="shared" ref="CX194:DC194" si="338">+CX152*CX$5</f>
        <v>0</v>
      </c>
      <c r="CY194" s="272">
        <f t="shared" si="338"/>
        <v>0</v>
      </c>
      <c r="CZ194" s="272">
        <f t="shared" si="338"/>
        <v>0</v>
      </c>
      <c r="DA194" s="272">
        <f t="shared" si="338"/>
        <v>238878.6</v>
      </c>
      <c r="DB194" s="272">
        <f t="shared" si="338"/>
        <v>710367.9</v>
      </c>
      <c r="DC194" s="272">
        <f t="shared" si="338"/>
        <v>616528</v>
      </c>
      <c r="DD194" s="272">
        <f>+SUM(DE194:DJ194)</f>
        <v>145503297.59999999</v>
      </c>
      <c r="DE194" s="272">
        <f t="shared" ref="DE194:DJ194" si="339">+DE152*DE$5</f>
        <v>8893638.5999999996</v>
      </c>
      <c r="DF194" s="272">
        <f t="shared" si="339"/>
        <v>21481390</v>
      </c>
      <c r="DG194" s="272">
        <f t="shared" si="339"/>
        <v>92556510</v>
      </c>
      <c r="DH194" s="272">
        <f t="shared" si="339"/>
        <v>12443505</v>
      </c>
      <c r="DI194" s="272">
        <f t="shared" si="339"/>
        <v>5644008</v>
      </c>
      <c r="DJ194" s="272">
        <f t="shared" si="339"/>
        <v>4484246</v>
      </c>
      <c r="DK194" s="272">
        <f>+DL194+EW194+FF194+FO194+FX194+GG194+GP194+GY194</f>
        <v>76245026.770000011</v>
      </c>
      <c r="DL194" s="272">
        <f>+DM194+DV194</f>
        <v>43173020.790000007</v>
      </c>
      <c r="DM194" s="272">
        <f>+SUM(DN194:DU194)</f>
        <v>24712631.18</v>
      </c>
      <c r="DN194" s="272">
        <f t="shared" ref="DN194:DU194" si="340">+DN152*DN$5</f>
        <v>4293356.1000000006</v>
      </c>
      <c r="DO194" s="272">
        <f t="shared" si="340"/>
        <v>2728815.5</v>
      </c>
      <c r="DP194" s="272">
        <f t="shared" si="340"/>
        <v>5121916</v>
      </c>
      <c r="DQ194" s="272">
        <f t="shared" si="340"/>
        <v>10630986.300000001</v>
      </c>
      <c r="DR194" s="272">
        <f t="shared" si="340"/>
        <v>3427</v>
      </c>
      <c r="DS194" s="272">
        <f t="shared" si="340"/>
        <v>200498.40000000002</v>
      </c>
      <c r="DT194" s="272">
        <f t="shared" si="340"/>
        <v>1125578.5</v>
      </c>
      <c r="DU194" s="272">
        <f t="shared" si="340"/>
        <v>608053.38</v>
      </c>
      <c r="DV194" s="272">
        <f>+SUM(DW194:ED194)</f>
        <v>18460389.610000003</v>
      </c>
      <c r="DW194" s="272">
        <f t="shared" ref="DW194:ED194" si="341">+DW152*DW$5</f>
        <v>3068549.8800000004</v>
      </c>
      <c r="DX194" s="272">
        <f t="shared" si="341"/>
        <v>2532556</v>
      </c>
      <c r="DY194" s="272">
        <f t="shared" si="341"/>
        <v>3332356</v>
      </c>
      <c r="DZ194" s="272">
        <f t="shared" si="341"/>
        <v>8023448.4000000004</v>
      </c>
      <c r="EA194" s="272">
        <f t="shared" si="341"/>
        <v>0</v>
      </c>
      <c r="EB194" s="272">
        <f t="shared" si="341"/>
        <v>113984.6</v>
      </c>
      <c r="EC194" s="272">
        <f t="shared" si="341"/>
        <v>958719</v>
      </c>
      <c r="ED194" s="272">
        <f t="shared" si="341"/>
        <v>430775.73000000004</v>
      </c>
      <c r="EE194" s="272">
        <f>+SUM(EF194:EM194)</f>
        <v>39283624.740000002</v>
      </c>
      <c r="EF194" s="272">
        <f t="shared" ref="EF194:EM194" si="342">+EF152*EF$5</f>
        <v>6940929.6000000006</v>
      </c>
      <c r="EG194" s="272">
        <f t="shared" si="342"/>
        <v>4934021.5</v>
      </c>
      <c r="EH194" s="272">
        <f t="shared" si="342"/>
        <v>7427630</v>
      </c>
      <c r="EI194" s="272">
        <f t="shared" si="342"/>
        <v>16762300.5</v>
      </c>
      <c r="EJ194" s="272">
        <f t="shared" si="342"/>
        <v>3427</v>
      </c>
      <c r="EK194" s="272">
        <f t="shared" si="342"/>
        <v>290943.2</v>
      </c>
      <c r="EL194" s="272">
        <f t="shared" si="342"/>
        <v>1973628.75</v>
      </c>
      <c r="EM194" s="272">
        <f t="shared" si="342"/>
        <v>950744.19000000006</v>
      </c>
      <c r="EN194" s="272">
        <f>+SUM(EO194:EV194)</f>
        <v>3713980.09</v>
      </c>
      <c r="EO194" s="272">
        <f t="shared" ref="EO194:EV194" si="343">+EO152*EO$5</f>
        <v>381071.46</v>
      </c>
      <c r="EP194" s="272">
        <f t="shared" si="343"/>
        <v>289881</v>
      </c>
      <c r="EQ194" s="272">
        <f t="shared" si="343"/>
        <v>1012302</v>
      </c>
      <c r="ER194" s="272">
        <f t="shared" si="343"/>
        <v>1830674.01</v>
      </c>
      <c r="ES194" s="272">
        <f t="shared" si="343"/>
        <v>0</v>
      </c>
      <c r="ET194" s="272">
        <f t="shared" si="343"/>
        <v>20775.400000000001</v>
      </c>
      <c r="EU194" s="272">
        <f t="shared" si="343"/>
        <v>101558.25</v>
      </c>
      <c r="EV194" s="272">
        <f t="shared" si="343"/>
        <v>77717.97</v>
      </c>
      <c r="EW194" s="272">
        <f>+SUM(EX194:FE194)</f>
        <v>10832760.460000001</v>
      </c>
      <c r="EX194" s="272">
        <f t="shared" ref="EX194:FE194" si="344">+EX152*EX$5</f>
        <v>2248172.19</v>
      </c>
      <c r="EY194" s="272">
        <f t="shared" si="344"/>
        <v>964668</v>
      </c>
      <c r="EZ194" s="272">
        <f t="shared" si="344"/>
        <v>2507168</v>
      </c>
      <c r="FA194" s="272">
        <f t="shared" si="344"/>
        <v>4438348.2</v>
      </c>
      <c r="FB194" s="272">
        <f t="shared" si="344"/>
        <v>22675.5</v>
      </c>
      <c r="FC194" s="272">
        <f t="shared" si="344"/>
        <v>69150.600000000006</v>
      </c>
      <c r="FD194" s="272">
        <f t="shared" si="344"/>
        <v>383420</v>
      </c>
      <c r="FE194" s="272">
        <f t="shared" si="344"/>
        <v>199157.97</v>
      </c>
      <c r="FF194" s="272">
        <f>+SUM(FG194:FN194)</f>
        <v>2963478.7500000005</v>
      </c>
      <c r="FG194" s="272">
        <f t="shared" ref="FG194:FN194" si="345">+FG152*FG$5</f>
        <v>993913.14</v>
      </c>
      <c r="FH194" s="272">
        <f t="shared" si="345"/>
        <v>204308.5</v>
      </c>
      <c r="FI194" s="272">
        <f t="shared" si="345"/>
        <v>751903</v>
      </c>
      <c r="FJ194" s="272">
        <f t="shared" si="345"/>
        <v>834713.55</v>
      </c>
      <c r="FK194" s="272">
        <f t="shared" si="345"/>
        <v>22875.5</v>
      </c>
      <c r="FL194" s="272">
        <f t="shared" si="345"/>
        <v>17778.600000000002</v>
      </c>
      <c r="FM194" s="272">
        <f t="shared" si="345"/>
        <v>88631</v>
      </c>
      <c r="FN194" s="272">
        <f t="shared" si="345"/>
        <v>49355.46</v>
      </c>
      <c r="FO194" s="272">
        <f>+SUM(FP194:FW194)</f>
        <v>2995316.68</v>
      </c>
      <c r="FP194" s="272">
        <f t="shared" ref="FP194:FW194" si="346">+FP152*FP$5</f>
        <v>2218385.0700000003</v>
      </c>
      <c r="FQ194" s="272">
        <f t="shared" si="346"/>
        <v>49905.5</v>
      </c>
      <c r="FR194" s="272">
        <f t="shared" si="346"/>
        <v>26996</v>
      </c>
      <c r="FS194" s="272">
        <f t="shared" si="346"/>
        <v>685236.09000000008</v>
      </c>
      <c r="FT194" s="272">
        <f t="shared" si="346"/>
        <v>0</v>
      </c>
      <c r="FU194" s="272">
        <f t="shared" si="346"/>
        <v>5666</v>
      </c>
      <c r="FV194" s="272">
        <f t="shared" si="346"/>
        <v>8098.75</v>
      </c>
      <c r="FW194" s="272">
        <f t="shared" si="346"/>
        <v>1029.27</v>
      </c>
      <c r="FX194" s="272">
        <f>+SUM(FY194:GF194)</f>
        <v>8223265.3699999992</v>
      </c>
      <c r="FY194" s="272">
        <f t="shared" ref="FY194:GF194" si="347">+FY152*FY$5</f>
        <v>1200275.3400000001</v>
      </c>
      <c r="FZ194" s="272">
        <f t="shared" si="347"/>
        <v>1386870</v>
      </c>
      <c r="GA194" s="272">
        <f t="shared" si="347"/>
        <v>1905181</v>
      </c>
      <c r="GB194" s="272">
        <f t="shared" si="347"/>
        <v>3552027.6</v>
      </c>
      <c r="GC194" s="272">
        <f t="shared" si="347"/>
        <v>0</v>
      </c>
      <c r="GD194" s="272">
        <f t="shared" si="347"/>
        <v>17430.600000000002</v>
      </c>
      <c r="GE194" s="272">
        <f t="shared" si="347"/>
        <v>126640.75</v>
      </c>
      <c r="GF194" s="272">
        <f t="shared" si="347"/>
        <v>34840.080000000002</v>
      </c>
      <c r="GG194" s="272">
        <f>+SUM(GH194:GO194)</f>
        <v>2462039.85</v>
      </c>
      <c r="GH194" s="272">
        <f t="shared" ref="GH194:GO194" si="348">+GH152*GH$5</f>
        <v>25272.06</v>
      </c>
      <c r="GI194" s="272">
        <f t="shared" si="348"/>
        <v>22350</v>
      </c>
      <c r="GJ194" s="272">
        <f t="shared" si="348"/>
        <v>70633</v>
      </c>
      <c r="GK194" s="272">
        <f t="shared" si="348"/>
        <v>884602.29</v>
      </c>
      <c r="GL194" s="272">
        <f t="shared" si="348"/>
        <v>1459182.5</v>
      </c>
      <c r="GM194" s="272">
        <f t="shared" si="348"/>
        <v>0</v>
      </c>
      <c r="GN194" s="272">
        <f t="shared" si="348"/>
        <v>0</v>
      </c>
      <c r="GO194" s="272">
        <f t="shared" si="348"/>
        <v>0</v>
      </c>
      <c r="GP194" s="272">
        <f>+SUM(GQ194:GX194)</f>
        <v>1848050.97</v>
      </c>
      <c r="GQ194" s="272">
        <f t="shared" ref="GQ194:GX194" si="349">+GQ152*GQ$5</f>
        <v>14283.720000000001</v>
      </c>
      <c r="GR194" s="272">
        <f t="shared" si="349"/>
        <v>666970.5</v>
      </c>
      <c r="GS194" s="272">
        <f t="shared" si="349"/>
        <v>1163349</v>
      </c>
      <c r="GT194" s="272">
        <f t="shared" si="349"/>
        <v>0</v>
      </c>
      <c r="GU194" s="272">
        <f t="shared" si="349"/>
        <v>0</v>
      </c>
      <c r="GV194" s="272">
        <f t="shared" si="349"/>
        <v>0</v>
      </c>
      <c r="GW194" s="272">
        <f t="shared" si="349"/>
        <v>3447.75</v>
      </c>
      <c r="GX194" s="272">
        <f t="shared" si="349"/>
        <v>0</v>
      </c>
      <c r="GY194" s="272">
        <f>+SUM(GZ194:HG194)</f>
        <v>3747093.9000000004</v>
      </c>
      <c r="GZ194" s="272">
        <f t="shared" ref="GZ194:HH194" si="350">+GZ152*GZ$5</f>
        <v>1019652.15</v>
      </c>
      <c r="HA194" s="272">
        <f t="shared" si="350"/>
        <v>567960</v>
      </c>
      <c r="HB194" s="272">
        <f t="shared" si="350"/>
        <v>306053</v>
      </c>
      <c r="HC194" s="272">
        <f t="shared" si="350"/>
        <v>1441319.22</v>
      </c>
      <c r="HD194" s="272">
        <f t="shared" si="350"/>
        <v>70599.5</v>
      </c>
      <c r="HE194" s="272">
        <f t="shared" si="350"/>
        <v>28529.600000000002</v>
      </c>
      <c r="HF194" s="272">
        <f t="shared" si="350"/>
        <v>192548.25</v>
      </c>
      <c r="HG194" s="272">
        <f t="shared" si="350"/>
        <v>120432.18000000001</v>
      </c>
      <c r="HH194" s="272">
        <f t="shared" si="350"/>
        <v>0</v>
      </c>
    </row>
    <row r="195" spans="1:216" x14ac:dyDescent="0.2">
      <c r="A195" s="263" t="s">
        <v>231</v>
      </c>
      <c r="B195" s="272">
        <f t="shared" ref="B195:B209" si="351">+C195+Z195+AY195+CP195+CW195+DD195+DK195</f>
        <v>37111543.579999991</v>
      </c>
      <c r="C195" s="272">
        <f t="shared" ref="C195:C209" si="352">+D195+T195+W195+Q195</f>
        <v>3834315.5</v>
      </c>
      <c r="D195" s="272">
        <f t="shared" ref="D195:D209" si="353">+E195+H195+K195+N195</f>
        <v>2057346.5</v>
      </c>
      <c r="E195" s="272">
        <f t="shared" ref="E195:E209" si="354">+F195+G195</f>
        <v>1559174.25</v>
      </c>
      <c r="F195" s="272">
        <f t="shared" ref="F195:G195" si="355">+F153*F$5</f>
        <v>1382304</v>
      </c>
      <c r="G195" s="272">
        <f t="shared" si="355"/>
        <v>176870.25</v>
      </c>
      <c r="H195" s="272">
        <f t="shared" ref="H195:H209" si="356">+I195+J195</f>
        <v>350970.5</v>
      </c>
      <c r="I195" s="272">
        <f t="shared" ref="I195:J195" si="357">+I153*I$5</f>
        <v>254976.75</v>
      </c>
      <c r="J195" s="272">
        <f t="shared" si="357"/>
        <v>95993.75</v>
      </c>
      <c r="K195" s="272">
        <f t="shared" ref="K195:K209" si="358">+L195+M195</f>
        <v>114871.75</v>
      </c>
      <c r="L195" s="272">
        <f t="shared" ref="L195:M195" si="359">+L153*L$5</f>
        <v>83663.25</v>
      </c>
      <c r="M195" s="272">
        <f t="shared" si="359"/>
        <v>31208.5</v>
      </c>
      <c r="N195" s="272">
        <f t="shared" ref="N195:N209" si="360">+O195+P195</f>
        <v>32330</v>
      </c>
      <c r="O195" s="272">
        <f t="shared" ref="O195:P195" si="361">+O153*O$5</f>
        <v>29205.75</v>
      </c>
      <c r="P195" s="272">
        <f t="shared" si="361"/>
        <v>3124.25</v>
      </c>
      <c r="Q195" s="272">
        <f t="shared" ref="Q195:Q209" si="362">+R195+S195</f>
        <v>5355.75</v>
      </c>
      <c r="R195" s="272">
        <f t="shared" ref="R195:S195" si="363">+R153*R$5</f>
        <v>0</v>
      </c>
      <c r="S195" s="272">
        <f t="shared" si="363"/>
        <v>5355.75</v>
      </c>
      <c r="T195" s="272">
        <f t="shared" ref="T195:T209" si="364">+U195+V195</f>
        <v>1709310.25</v>
      </c>
      <c r="U195" s="272">
        <f t="shared" ref="U195:V195" si="365">+U153*U$5</f>
        <v>1572895.5</v>
      </c>
      <c r="V195" s="272">
        <f t="shared" si="365"/>
        <v>136414.75</v>
      </c>
      <c r="W195" s="272">
        <f t="shared" ref="W195:W209" si="366">+X195+Y195</f>
        <v>62303</v>
      </c>
      <c r="X195" s="272">
        <f t="shared" ref="X195:Y195" si="367">+X153*X$5</f>
        <v>43557.75</v>
      </c>
      <c r="Y195" s="272">
        <f t="shared" si="367"/>
        <v>18745.25</v>
      </c>
      <c r="Z195" s="272">
        <f t="shared" ref="Z195:Z209" si="368">+AA195+AM195</f>
        <v>9128277.1999999974</v>
      </c>
      <c r="AA195" s="272">
        <f t="shared" ref="AA195:AA209" si="369">+SUM(AB195:AL195)</f>
        <v>8419021.5799999982</v>
      </c>
      <c r="AB195" s="272">
        <f t="shared" ref="AB195:AX195" si="370">+AB153*AB$5</f>
        <v>172361</v>
      </c>
      <c r="AC195" s="272">
        <f t="shared" si="370"/>
        <v>3333858</v>
      </c>
      <c r="AD195" s="272">
        <f t="shared" si="370"/>
        <v>387279.2</v>
      </c>
      <c r="AE195" s="272">
        <f t="shared" si="370"/>
        <v>66341.5</v>
      </c>
      <c r="AF195" s="272">
        <f t="shared" si="370"/>
        <v>917036.01</v>
      </c>
      <c r="AG195" s="272">
        <f t="shared" si="370"/>
        <v>1035255</v>
      </c>
      <c r="AH195" s="272">
        <f t="shared" si="370"/>
        <v>1518987</v>
      </c>
      <c r="AI195" s="272">
        <f t="shared" si="370"/>
        <v>167932.05000000002</v>
      </c>
      <c r="AJ195" s="272">
        <f t="shared" si="370"/>
        <v>593841.29999999993</v>
      </c>
      <c r="AK195" s="272">
        <f t="shared" si="370"/>
        <v>201259.41</v>
      </c>
      <c r="AL195" s="272">
        <f t="shared" si="370"/>
        <v>24871.11</v>
      </c>
      <c r="AM195" s="272">
        <f t="shared" ref="AM195:AM209" si="371">+SUM(AN195:AX195)</f>
        <v>709255.62</v>
      </c>
      <c r="AN195" s="272">
        <f t="shared" si="370"/>
        <v>1633</v>
      </c>
      <c r="AO195" s="272">
        <f t="shared" si="370"/>
        <v>471817.5</v>
      </c>
      <c r="AP195" s="272">
        <f t="shared" si="370"/>
        <v>49169.8</v>
      </c>
      <c r="AQ195" s="272">
        <f t="shared" si="370"/>
        <v>0</v>
      </c>
      <c r="AR195" s="272">
        <f t="shared" si="370"/>
        <v>133521.96</v>
      </c>
      <c r="AS195" s="272">
        <f t="shared" si="370"/>
        <v>0</v>
      </c>
      <c r="AT195" s="272">
        <f t="shared" si="370"/>
        <v>19558</v>
      </c>
      <c r="AU195" s="272">
        <f t="shared" si="370"/>
        <v>0</v>
      </c>
      <c r="AV195" s="272">
        <f t="shared" si="370"/>
        <v>22255.5</v>
      </c>
      <c r="AW195" s="272">
        <f t="shared" si="370"/>
        <v>7737.51</v>
      </c>
      <c r="AX195" s="272">
        <f t="shared" si="370"/>
        <v>3562.3500000000004</v>
      </c>
      <c r="AY195" s="272">
        <f t="shared" ref="AY195:AY209" si="372">+AZ195+BN195+BU195+CB195+CI195+BG195</f>
        <v>782093.85000000009</v>
      </c>
      <c r="AZ195" s="272">
        <f t="shared" ref="AZ195:AZ209" si="373">+SUM(BA195:BF195)</f>
        <v>126042.34</v>
      </c>
      <c r="BA195" s="272">
        <f t="shared" ref="BA195:BF195" si="374">+BA153*BA$5</f>
        <v>2777.06</v>
      </c>
      <c r="BB195" s="272">
        <f t="shared" si="374"/>
        <v>42834</v>
      </c>
      <c r="BC195" s="272">
        <f t="shared" si="374"/>
        <v>47289.279999999999</v>
      </c>
      <c r="BD195" s="272">
        <f t="shared" si="374"/>
        <v>33142</v>
      </c>
      <c r="BE195" s="272">
        <f t="shared" si="374"/>
        <v>0</v>
      </c>
      <c r="BF195" s="272">
        <f t="shared" si="374"/>
        <v>0</v>
      </c>
      <c r="BG195" s="272">
        <f t="shared" ref="BG195:BG209" si="375">+SUM(BH195:BM195)</f>
        <v>9654.9600000000009</v>
      </c>
      <c r="BH195" s="272">
        <f t="shared" ref="BH195:BM195" si="376">+BH153*BH$5</f>
        <v>0</v>
      </c>
      <c r="BI195" s="272">
        <f t="shared" si="376"/>
        <v>0</v>
      </c>
      <c r="BJ195" s="272">
        <f t="shared" si="376"/>
        <v>9654.9600000000009</v>
      </c>
      <c r="BK195" s="272">
        <f t="shared" si="376"/>
        <v>0</v>
      </c>
      <c r="BL195" s="272">
        <f t="shared" si="376"/>
        <v>0</v>
      </c>
      <c r="BM195" s="272">
        <f t="shared" si="376"/>
        <v>0</v>
      </c>
      <c r="BN195" s="272">
        <f t="shared" ref="BN195:BN209" si="377">+SUM(BO195:BT195)</f>
        <v>95383.3</v>
      </c>
      <c r="BO195" s="272">
        <f t="shared" ref="BO195:BT195" si="378">+BO153*BO$5</f>
        <v>0</v>
      </c>
      <c r="BP195" s="272">
        <f t="shared" si="378"/>
        <v>14848.5</v>
      </c>
      <c r="BQ195" s="272">
        <f t="shared" si="378"/>
        <v>80534.8</v>
      </c>
      <c r="BR195" s="272">
        <f t="shared" si="378"/>
        <v>0</v>
      </c>
      <c r="BS195" s="272">
        <f t="shared" si="378"/>
        <v>0</v>
      </c>
      <c r="BT195" s="272">
        <f t="shared" si="378"/>
        <v>0</v>
      </c>
      <c r="BU195" s="272">
        <f t="shared" ref="BU195:BU209" si="379">+SUM(BV195:CA195)</f>
        <v>110836.52</v>
      </c>
      <c r="BV195" s="272">
        <f t="shared" ref="BV195:CA195" si="380">+BV153*BV$5</f>
        <v>452.38</v>
      </c>
      <c r="BW195" s="272">
        <f t="shared" si="380"/>
        <v>28744.5</v>
      </c>
      <c r="BX195" s="272">
        <f t="shared" si="380"/>
        <v>45826.64</v>
      </c>
      <c r="BY195" s="272">
        <f t="shared" si="380"/>
        <v>35813</v>
      </c>
      <c r="BZ195" s="272">
        <f t="shared" si="380"/>
        <v>0</v>
      </c>
      <c r="CA195" s="272">
        <f t="shared" si="380"/>
        <v>0</v>
      </c>
      <c r="CB195" s="272">
        <f t="shared" ref="CB195:CB209" si="381">+SUM(CC195:CH195)</f>
        <v>25657.96</v>
      </c>
      <c r="CC195" s="272">
        <f t="shared" ref="CC195:CH195" si="382">+CC153*CC$5</f>
        <v>6985.04</v>
      </c>
      <c r="CD195" s="272">
        <f t="shared" si="382"/>
        <v>6993</v>
      </c>
      <c r="CE195" s="272">
        <f t="shared" si="382"/>
        <v>11679.92</v>
      </c>
      <c r="CF195" s="272">
        <f t="shared" si="382"/>
        <v>0</v>
      </c>
      <c r="CG195" s="272">
        <f t="shared" si="382"/>
        <v>0</v>
      </c>
      <c r="CH195" s="272">
        <f t="shared" si="382"/>
        <v>0</v>
      </c>
      <c r="CI195" s="272">
        <f t="shared" ref="CI195:CI209" si="383">+SUM(CJ195:CO195)</f>
        <v>414518.77</v>
      </c>
      <c r="CJ195" s="272">
        <f t="shared" ref="CJ195:CO195" si="384">+CJ153*CJ$5</f>
        <v>5738.54</v>
      </c>
      <c r="CK195" s="272">
        <f t="shared" si="384"/>
        <v>53349.75</v>
      </c>
      <c r="CL195" s="272">
        <f t="shared" si="384"/>
        <v>82581.680000000008</v>
      </c>
      <c r="CM195" s="272">
        <f t="shared" si="384"/>
        <v>12880</v>
      </c>
      <c r="CN195" s="272">
        <f t="shared" si="384"/>
        <v>0</v>
      </c>
      <c r="CO195" s="272">
        <f t="shared" si="384"/>
        <v>259968.80000000002</v>
      </c>
      <c r="CP195" s="272">
        <f t="shared" ref="CP195:CP209" si="385">+SUM(CQ195:CV195)</f>
        <v>647036.85</v>
      </c>
      <c r="CQ195" s="272">
        <f t="shared" ref="CQ195:CV195" si="386">+CQ153*CQ$5</f>
        <v>36787.4</v>
      </c>
      <c r="CR195" s="272">
        <f t="shared" si="386"/>
        <v>104214.5</v>
      </c>
      <c r="CS195" s="272">
        <f t="shared" si="386"/>
        <v>115433.67</v>
      </c>
      <c r="CT195" s="272">
        <f t="shared" si="386"/>
        <v>69547</v>
      </c>
      <c r="CU195" s="272">
        <f t="shared" si="386"/>
        <v>88775.28</v>
      </c>
      <c r="CV195" s="272">
        <f t="shared" si="386"/>
        <v>232279</v>
      </c>
      <c r="CW195" s="272">
        <f t="shared" ref="CW195:CW209" si="387">+SUM(CX195:DC195)</f>
        <v>8220.16</v>
      </c>
      <c r="CX195" s="272">
        <f t="shared" ref="CX195:DC195" si="388">+CX153*CX$5</f>
        <v>0</v>
      </c>
      <c r="CY195" s="272">
        <f t="shared" si="388"/>
        <v>0</v>
      </c>
      <c r="CZ195" s="272">
        <f t="shared" si="388"/>
        <v>0</v>
      </c>
      <c r="DA195" s="272">
        <f t="shared" si="388"/>
        <v>6784</v>
      </c>
      <c r="DB195" s="272">
        <f t="shared" si="388"/>
        <v>1436.16</v>
      </c>
      <c r="DC195" s="272">
        <f t="shared" si="388"/>
        <v>0</v>
      </c>
      <c r="DD195" s="272">
        <f t="shared" ref="DD195:DD209" si="389">+SUM(DE195:DJ195)</f>
        <v>17153299.509999998</v>
      </c>
      <c r="DE195" s="272">
        <f t="shared" ref="DE195:DJ195" si="390">+DE153*DE$5</f>
        <v>1268486.01</v>
      </c>
      <c r="DF195" s="272">
        <f t="shared" si="390"/>
        <v>2441679.5</v>
      </c>
      <c r="DG195" s="272">
        <f t="shared" si="390"/>
        <v>9837157.5</v>
      </c>
      <c r="DH195" s="272">
        <f t="shared" si="390"/>
        <v>387830</v>
      </c>
      <c r="DI195" s="272">
        <f t="shared" si="390"/>
        <v>1001952</v>
      </c>
      <c r="DJ195" s="272">
        <f t="shared" si="390"/>
        <v>2216194.5</v>
      </c>
      <c r="DK195" s="272">
        <f t="shared" ref="DK195:DK209" si="391">+DL195+EW195+FF195+FO195+FX195+GG195+GP195+GY195</f>
        <v>5558300.5099999998</v>
      </c>
      <c r="DL195" s="272">
        <f t="shared" ref="DL195:DL209" si="392">+DM195+DV195</f>
        <v>2978371.31</v>
      </c>
      <c r="DM195" s="272">
        <f t="shared" ref="DM195:DM209" si="393">+SUM(DN195:DU195)</f>
        <v>1637977.67</v>
      </c>
      <c r="DN195" s="272">
        <f t="shared" ref="DN195:DU195" si="394">+DN153*DN$5</f>
        <v>50180.79</v>
      </c>
      <c r="DO195" s="272">
        <f t="shared" si="394"/>
        <v>272368</v>
      </c>
      <c r="DP195" s="272">
        <f t="shared" si="394"/>
        <v>185623</v>
      </c>
      <c r="DQ195" s="272">
        <f t="shared" si="394"/>
        <v>1035400.41</v>
      </c>
      <c r="DR195" s="272">
        <f t="shared" si="394"/>
        <v>0</v>
      </c>
      <c r="DS195" s="272">
        <f t="shared" si="394"/>
        <v>12929.2</v>
      </c>
      <c r="DT195" s="272">
        <f t="shared" si="394"/>
        <v>50301.5</v>
      </c>
      <c r="DU195" s="272">
        <f t="shared" si="394"/>
        <v>31174.77</v>
      </c>
      <c r="DV195" s="272">
        <f t="shared" ref="DV195:DV209" si="395">+SUM(DW195:ED195)</f>
        <v>1340393.6400000001</v>
      </c>
      <c r="DW195" s="272">
        <f t="shared" ref="DW195:EM195" si="396">+DW153*DW$5</f>
        <v>64069.83</v>
      </c>
      <c r="DX195" s="272">
        <f t="shared" si="396"/>
        <v>172180.5</v>
      </c>
      <c r="DY195" s="272">
        <f t="shared" si="396"/>
        <v>136282</v>
      </c>
      <c r="DZ195" s="272">
        <f t="shared" si="396"/>
        <v>855675.4800000001</v>
      </c>
      <c r="EA195" s="272">
        <f t="shared" si="396"/>
        <v>0</v>
      </c>
      <c r="EB195" s="272">
        <f t="shared" si="396"/>
        <v>1667.8000000000002</v>
      </c>
      <c r="EC195" s="272">
        <f t="shared" si="396"/>
        <v>77504.5</v>
      </c>
      <c r="ED195" s="272">
        <f t="shared" si="396"/>
        <v>33013.53</v>
      </c>
      <c r="EE195" s="272">
        <f t="shared" ref="EE195:EE209" si="397">+SUM(EF195:EM195)</f>
        <v>2739708.0000000005</v>
      </c>
      <c r="EF195" s="272">
        <f t="shared" si="396"/>
        <v>101781.57</v>
      </c>
      <c r="EG195" s="272">
        <f t="shared" si="396"/>
        <v>432481.5</v>
      </c>
      <c r="EH195" s="272">
        <f t="shared" si="396"/>
        <v>321906</v>
      </c>
      <c r="EI195" s="272">
        <f t="shared" si="396"/>
        <v>1679972.9100000001</v>
      </c>
      <c r="EJ195" s="272">
        <f t="shared" si="396"/>
        <v>0</v>
      </c>
      <c r="EK195" s="272">
        <f t="shared" si="396"/>
        <v>14597</v>
      </c>
      <c r="EL195" s="272">
        <f t="shared" si="396"/>
        <v>125792.5</v>
      </c>
      <c r="EM195" s="272">
        <f t="shared" si="396"/>
        <v>63176.520000000004</v>
      </c>
      <c r="EN195" s="272">
        <f t="shared" ref="EN195:EN209" si="398">+SUM(EO195:EV195)</f>
        <v>227431.11</v>
      </c>
      <c r="EO195" s="272">
        <f t="shared" ref="EO195:EV195" si="399">+EO153*EO$5</f>
        <v>12469.050000000001</v>
      </c>
      <c r="EP195" s="272">
        <f t="shared" si="399"/>
        <v>12067</v>
      </c>
      <c r="EQ195" s="272">
        <f t="shared" si="399"/>
        <v>0</v>
      </c>
      <c r="ER195" s="272">
        <f t="shared" si="399"/>
        <v>199869.45</v>
      </c>
      <c r="ES195" s="272">
        <f t="shared" si="399"/>
        <v>0</v>
      </c>
      <c r="ET195" s="272">
        <f t="shared" si="399"/>
        <v>0</v>
      </c>
      <c r="EU195" s="272">
        <f t="shared" si="399"/>
        <v>2013.5</v>
      </c>
      <c r="EV195" s="272">
        <f t="shared" si="399"/>
        <v>1012.11</v>
      </c>
      <c r="EW195" s="272">
        <f t="shared" ref="EW195:EW209" si="400">+SUM(EX195:FE195)</f>
        <v>639945.25</v>
      </c>
      <c r="EX195" s="272">
        <f t="shared" ref="EX195:FE195" si="401">+EX153*EX$5</f>
        <v>65223.51</v>
      </c>
      <c r="EY195" s="272">
        <f t="shared" si="401"/>
        <v>113121</v>
      </c>
      <c r="EZ195" s="272">
        <f t="shared" si="401"/>
        <v>138344</v>
      </c>
      <c r="FA195" s="272">
        <f t="shared" si="401"/>
        <v>280983.12</v>
      </c>
      <c r="FB195" s="272">
        <f t="shared" si="401"/>
        <v>1999</v>
      </c>
      <c r="FC195" s="272">
        <f t="shared" si="401"/>
        <v>2120.6</v>
      </c>
      <c r="FD195" s="272">
        <f t="shared" si="401"/>
        <v>14033</v>
      </c>
      <c r="FE195" s="272">
        <f t="shared" si="401"/>
        <v>24121.02</v>
      </c>
      <c r="FF195" s="272">
        <f t="shared" ref="FF195:FF209" si="402">+SUM(FG195:FN195)</f>
        <v>298377.46999999997</v>
      </c>
      <c r="FG195" s="272">
        <f t="shared" ref="FG195:FN195" si="403">+FG153*FG$5</f>
        <v>20610.150000000001</v>
      </c>
      <c r="FH195" s="272">
        <f t="shared" si="403"/>
        <v>21436.5</v>
      </c>
      <c r="FI195" s="272">
        <f t="shared" si="403"/>
        <v>24257</v>
      </c>
      <c r="FJ195" s="272">
        <f t="shared" si="403"/>
        <v>232073.82</v>
      </c>
      <c r="FK195" s="272">
        <f t="shared" si="403"/>
        <v>0</v>
      </c>
      <c r="FL195" s="272">
        <f t="shared" si="403"/>
        <v>0</v>
      </c>
      <c r="FM195" s="272">
        <f t="shared" si="403"/>
        <v>0</v>
      </c>
      <c r="FN195" s="272">
        <f t="shared" si="403"/>
        <v>0</v>
      </c>
      <c r="FO195" s="272">
        <f t="shared" ref="FO195:FO209" si="404">+SUM(FP195:FW195)</f>
        <v>520347.75</v>
      </c>
      <c r="FP195" s="272">
        <f t="shared" ref="FP195:FW195" si="405">+FP153*FP$5</f>
        <v>411157.56</v>
      </c>
      <c r="FQ195" s="272">
        <f t="shared" si="405"/>
        <v>28392</v>
      </c>
      <c r="FR195" s="272">
        <f t="shared" si="405"/>
        <v>0</v>
      </c>
      <c r="FS195" s="272">
        <f t="shared" si="405"/>
        <v>80798.19</v>
      </c>
      <c r="FT195" s="272">
        <f t="shared" si="405"/>
        <v>0</v>
      </c>
      <c r="FU195" s="272">
        <f t="shared" si="405"/>
        <v>0</v>
      </c>
      <c r="FV195" s="272">
        <f t="shared" si="405"/>
        <v>0</v>
      </c>
      <c r="FW195" s="272">
        <f t="shared" si="405"/>
        <v>0</v>
      </c>
      <c r="FX195" s="272">
        <f t="shared" ref="FX195:FX209" si="406">+SUM(FY195:GF195)</f>
        <v>598772.12</v>
      </c>
      <c r="FY195" s="272">
        <f t="shared" ref="FY195:GF195" si="407">+FY153*FY$5</f>
        <v>43663.62</v>
      </c>
      <c r="FZ195" s="272">
        <f t="shared" si="407"/>
        <v>184163</v>
      </c>
      <c r="GA195" s="272">
        <f t="shared" si="407"/>
        <v>146047</v>
      </c>
      <c r="GB195" s="272">
        <f t="shared" si="407"/>
        <v>209038.5</v>
      </c>
      <c r="GC195" s="272">
        <f t="shared" si="407"/>
        <v>0</v>
      </c>
      <c r="GD195" s="272">
        <f t="shared" si="407"/>
        <v>0</v>
      </c>
      <c r="GE195" s="272">
        <f t="shared" si="407"/>
        <v>15860</v>
      </c>
      <c r="GF195" s="272">
        <f t="shared" si="407"/>
        <v>0</v>
      </c>
      <c r="GG195" s="272">
        <f t="shared" ref="GG195:GG209" si="408">+SUM(GH195:GO195)</f>
        <v>103962.42000000001</v>
      </c>
      <c r="GH195" s="272">
        <f t="shared" ref="GH195:GO195" si="409">+GH153*GH$5</f>
        <v>0</v>
      </c>
      <c r="GI195" s="272">
        <f t="shared" si="409"/>
        <v>0</v>
      </c>
      <c r="GJ195" s="272">
        <f t="shared" si="409"/>
        <v>0</v>
      </c>
      <c r="GK195" s="272">
        <f t="shared" si="409"/>
        <v>60694.920000000006</v>
      </c>
      <c r="GL195" s="272">
        <f t="shared" si="409"/>
        <v>43267.5</v>
      </c>
      <c r="GM195" s="272">
        <f t="shared" si="409"/>
        <v>0</v>
      </c>
      <c r="GN195" s="272">
        <f t="shared" si="409"/>
        <v>0</v>
      </c>
      <c r="GO195" s="272">
        <f t="shared" si="409"/>
        <v>0</v>
      </c>
      <c r="GP195" s="272">
        <f t="shared" ref="GP195:GP209" si="410">+SUM(GQ195:GX195)</f>
        <v>78172.06</v>
      </c>
      <c r="GQ195" s="272">
        <f t="shared" ref="GQ195:GX195" si="411">+GQ153*GQ$5</f>
        <v>2865.06</v>
      </c>
      <c r="GR195" s="272">
        <f t="shared" si="411"/>
        <v>67710</v>
      </c>
      <c r="GS195" s="272">
        <f t="shared" si="411"/>
        <v>7597</v>
      </c>
      <c r="GT195" s="272">
        <f t="shared" si="411"/>
        <v>0</v>
      </c>
      <c r="GU195" s="272">
        <f t="shared" si="411"/>
        <v>0</v>
      </c>
      <c r="GV195" s="272">
        <f t="shared" si="411"/>
        <v>0</v>
      </c>
      <c r="GW195" s="272">
        <f t="shared" si="411"/>
        <v>0</v>
      </c>
      <c r="GX195" s="272">
        <f t="shared" si="411"/>
        <v>0</v>
      </c>
      <c r="GY195" s="272">
        <f t="shared" ref="GY195:GY209" si="412">+SUM(GZ195:HG195)</f>
        <v>340352.13</v>
      </c>
      <c r="GZ195" s="272">
        <f t="shared" ref="GZ195:HH195" si="413">+GZ153*GZ$5</f>
        <v>34842.720000000001</v>
      </c>
      <c r="HA195" s="272">
        <f t="shared" si="413"/>
        <v>67358.5</v>
      </c>
      <c r="HB195" s="272">
        <f t="shared" si="413"/>
        <v>32379</v>
      </c>
      <c r="HC195" s="272">
        <f t="shared" si="413"/>
        <v>177308.34</v>
      </c>
      <c r="HD195" s="272">
        <f t="shared" si="413"/>
        <v>0</v>
      </c>
      <c r="HE195" s="272">
        <f t="shared" si="413"/>
        <v>0</v>
      </c>
      <c r="HF195" s="272">
        <f t="shared" si="413"/>
        <v>26069.75</v>
      </c>
      <c r="HG195" s="272">
        <f t="shared" si="413"/>
        <v>2393.8200000000002</v>
      </c>
      <c r="HH195" s="272">
        <f t="shared" si="413"/>
        <v>0</v>
      </c>
    </row>
    <row r="196" spans="1:216" x14ac:dyDescent="0.2">
      <c r="A196" s="263" t="s">
        <v>232</v>
      </c>
      <c r="B196" s="272">
        <f t="shared" si="351"/>
        <v>67018476.280000001</v>
      </c>
      <c r="C196" s="272">
        <f t="shared" si="352"/>
        <v>5289699.75</v>
      </c>
      <c r="D196" s="272">
        <f t="shared" si="353"/>
        <v>3587509.5</v>
      </c>
      <c r="E196" s="272">
        <f t="shared" si="354"/>
        <v>2231923.5</v>
      </c>
      <c r="F196" s="272">
        <f t="shared" ref="F196:G196" si="414">+F154*F$5</f>
        <v>1599409.5</v>
      </c>
      <c r="G196" s="272">
        <f t="shared" si="414"/>
        <v>632514</v>
      </c>
      <c r="H196" s="272">
        <f t="shared" si="356"/>
        <v>1150673</v>
      </c>
      <c r="I196" s="272">
        <f t="shared" ref="I196:J196" si="415">+I154*I$5</f>
        <v>921549</v>
      </c>
      <c r="J196" s="272">
        <f t="shared" si="415"/>
        <v>229124</v>
      </c>
      <c r="K196" s="272">
        <f t="shared" si="358"/>
        <v>204913</v>
      </c>
      <c r="L196" s="272">
        <f t="shared" ref="L196:M196" si="416">+L154*L$5</f>
        <v>149823.75</v>
      </c>
      <c r="M196" s="272">
        <f t="shared" si="416"/>
        <v>55089.25</v>
      </c>
      <c r="N196" s="272">
        <f t="shared" si="360"/>
        <v>0</v>
      </c>
      <c r="O196" s="272">
        <f t="shared" ref="O196:P196" si="417">+O154*O$5</f>
        <v>0</v>
      </c>
      <c r="P196" s="272">
        <f t="shared" si="417"/>
        <v>0</v>
      </c>
      <c r="Q196" s="272">
        <f t="shared" si="362"/>
        <v>54980.5</v>
      </c>
      <c r="R196" s="272">
        <f t="shared" ref="R196:S196" si="418">+R154*R$5</f>
        <v>52637.25</v>
      </c>
      <c r="S196" s="272">
        <f t="shared" si="418"/>
        <v>2343.25</v>
      </c>
      <c r="T196" s="272">
        <f t="shared" si="364"/>
        <v>1599816.5</v>
      </c>
      <c r="U196" s="272">
        <f t="shared" ref="U196:V196" si="419">+U154*U$5</f>
        <v>1383123.75</v>
      </c>
      <c r="V196" s="272">
        <f t="shared" si="419"/>
        <v>216692.75</v>
      </c>
      <c r="W196" s="272">
        <f t="shared" si="366"/>
        <v>47393.25</v>
      </c>
      <c r="X196" s="272">
        <f t="shared" ref="X196:Y196" si="420">+X154*X$5</f>
        <v>45942.75</v>
      </c>
      <c r="Y196" s="272">
        <f t="shared" si="420"/>
        <v>1450.5</v>
      </c>
      <c r="Z196" s="272">
        <f t="shared" si="368"/>
        <v>14922636.52</v>
      </c>
      <c r="AA196" s="272">
        <f t="shared" si="369"/>
        <v>13740870.609999999</v>
      </c>
      <c r="AB196" s="272">
        <f t="shared" ref="AB196:AX196" si="421">+AB154*AB$5</f>
        <v>155991</v>
      </c>
      <c r="AC196" s="272">
        <f t="shared" si="421"/>
        <v>4427082</v>
      </c>
      <c r="AD196" s="272">
        <f t="shared" si="421"/>
        <v>593595</v>
      </c>
      <c r="AE196" s="272">
        <f t="shared" si="421"/>
        <v>0</v>
      </c>
      <c r="AF196" s="272">
        <f t="shared" si="421"/>
        <v>1044215.7000000001</v>
      </c>
      <c r="AG196" s="272">
        <f t="shared" si="421"/>
        <v>945020</v>
      </c>
      <c r="AH196" s="272">
        <f t="shared" si="421"/>
        <v>2095680.5</v>
      </c>
      <c r="AI196" s="272">
        <f t="shared" si="421"/>
        <v>272513.34000000003</v>
      </c>
      <c r="AJ196" s="272">
        <f t="shared" si="421"/>
        <v>3500316</v>
      </c>
      <c r="AK196" s="272">
        <f t="shared" si="421"/>
        <v>696067.02</v>
      </c>
      <c r="AL196" s="272">
        <f t="shared" si="421"/>
        <v>10390.050000000001</v>
      </c>
      <c r="AM196" s="272">
        <f t="shared" si="371"/>
        <v>1181765.9100000001</v>
      </c>
      <c r="AN196" s="272">
        <f t="shared" si="421"/>
        <v>12394</v>
      </c>
      <c r="AO196" s="272">
        <f t="shared" si="421"/>
        <v>496174.80000000005</v>
      </c>
      <c r="AP196" s="272">
        <f t="shared" si="421"/>
        <v>249947.80000000002</v>
      </c>
      <c r="AQ196" s="272">
        <f t="shared" si="421"/>
        <v>0</v>
      </c>
      <c r="AR196" s="272">
        <f t="shared" si="421"/>
        <v>231612.81</v>
      </c>
      <c r="AS196" s="272">
        <f t="shared" si="421"/>
        <v>18255</v>
      </c>
      <c r="AT196" s="272">
        <f t="shared" si="421"/>
        <v>98954.5</v>
      </c>
      <c r="AU196" s="272">
        <f t="shared" si="421"/>
        <v>0</v>
      </c>
      <c r="AV196" s="272">
        <f t="shared" si="421"/>
        <v>74427</v>
      </c>
      <c r="AW196" s="272">
        <f t="shared" si="421"/>
        <v>0</v>
      </c>
      <c r="AX196" s="272">
        <f t="shared" si="421"/>
        <v>0</v>
      </c>
      <c r="AY196" s="272">
        <f t="shared" si="372"/>
        <v>1131318.6900000002</v>
      </c>
      <c r="AZ196" s="272">
        <f t="shared" si="373"/>
        <v>95165.680000000008</v>
      </c>
      <c r="BA196" s="272">
        <f t="shared" ref="BA196:BF196" si="422">+BA154*BA$5</f>
        <v>5798.72</v>
      </c>
      <c r="BB196" s="272">
        <f t="shared" si="422"/>
        <v>0</v>
      </c>
      <c r="BC196" s="272">
        <f t="shared" si="422"/>
        <v>89366.96</v>
      </c>
      <c r="BD196" s="272">
        <f t="shared" si="422"/>
        <v>0</v>
      </c>
      <c r="BE196" s="272">
        <f t="shared" si="422"/>
        <v>0</v>
      </c>
      <c r="BF196" s="272">
        <f t="shared" si="422"/>
        <v>0</v>
      </c>
      <c r="BG196" s="272">
        <f t="shared" si="375"/>
        <v>70191.8</v>
      </c>
      <c r="BH196" s="272">
        <f t="shared" ref="BH196:BM196" si="423">+BH154*BH$5</f>
        <v>8494.52</v>
      </c>
      <c r="BI196" s="272">
        <f t="shared" si="423"/>
        <v>0</v>
      </c>
      <c r="BJ196" s="272">
        <f t="shared" si="423"/>
        <v>61697.279999999999</v>
      </c>
      <c r="BK196" s="272">
        <f t="shared" si="423"/>
        <v>0</v>
      </c>
      <c r="BL196" s="272">
        <f t="shared" si="423"/>
        <v>0</v>
      </c>
      <c r="BM196" s="272">
        <f t="shared" si="423"/>
        <v>0</v>
      </c>
      <c r="BN196" s="272">
        <f t="shared" si="377"/>
        <v>188212.46</v>
      </c>
      <c r="BO196" s="272">
        <f t="shared" ref="BO196:BT196" si="424">+BO154*BO$5</f>
        <v>241.9</v>
      </c>
      <c r="BP196" s="272">
        <f t="shared" si="424"/>
        <v>13350</v>
      </c>
      <c r="BQ196" s="272">
        <f t="shared" si="424"/>
        <v>174620.56</v>
      </c>
      <c r="BR196" s="272">
        <f t="shared" si="424"/>
        <v>0</v>
      </c>
      <c r="BS196" s="272">
        <f t="shared" si="424"/>
        <v>0</v>
      </c>
      <c r="BT196" s="272">
        <f t="shared" si="424"/>
        <v>0</v>
      </c>
      <c r="BU196" s="272">
        <f t="shared" si="379"/>
        <v>173793.49000000002</v>
      </c>
      <c r="BV196" s="272">
        <f t="shared" ref="BV196:CA196" si="425">+BV154*BV$5</f>
        <v>1020.98</v>
      </c>
      <c r="BW196" s="272">
        <f t="shared" si="425"/>
        <v>38007.75</v>
      </c>
      <c r="BX196" s="272">
        <f t="shared" si="425"/>
        <v>128717.76000000001</v>
      </c>
      <c r="BY196" s="272">
        <f t="shared" si="425"/>
        <v>6047</v>
      </c>
      <c r="BZ196" s="272">
        <f t="shared" si="425"/>
        <v>0</v>
      </c>
      <c r="CA196" s="272">
        <f t="shared" si="425"/>
        <v>0</v>
      </c>
      <c r="CB196" s="272">
        <f t="shared" si="381"/>
        <v>816.80000000000007</v>
      </c>
      <c r="CC196" s="272">
        <f t="shared" ref="CC196:CH196" si="426">+CC154*CC$5</f>
        <v>0</v>
      </c>
      <c r="CD196" s="272">
        <f t="shared" si="426"/>
        <v>0</v>
      </c>
      <c r="CE196" s="272">
        <f t="shared" si="426"/>
        <v>816.80000000000007</v>
      </c>
      <c r="CF196" s="272">
        <f t="shared" si="426"/>
        <v>0</v>
      </c>
      <c r="CG196" s="272">
        <f t="shared" si="426"/>
        <v>0</v>
      </c>
      <c r="CH196" s="272">
        <f t="shared" si="426"/>
        <v>0</v>
      </c>
      <c r="CI196" s="272">
        <f t="shared" si="383"/>
        <v>603138.46000000008</v>
      </c>
      <c r="CJ196" s="272">
        <f t="shared" ref="CJ196:CO196" si="427">+CJ154*CJ$5</f>
        <v>15038.12</v>
      </c>
      <c r="CK196" s="272">
        <f t="shared" si="427"/>
        <v>51127.5</v>
      </c>
      <c r="CL196" s="272">
        <f t="shared" si="427"/>
        <v>223631.04</v>
      </c>
      <c r="CM196" s="272">
        <f t="shared" si="427"/>
        <v>71569</v>
      </c>
      <c r="CN196" s="272">
        <f t="shared" si="427"/>
        <v>0</v>
      </c>
      <c r="CO196" s="272">
        <f t="shared" si="427"/>
        <v>241772.80000000002</v>
      </c>
      <c r="CP196" s="272">
        <f t="shared" si="385"/>
        <v>1550242.37</v>
      </c>
      <c r="CQ196" s="272">
        <f t="shared" ref="CQ196:CV196" si="428">+CQ154*CQ$5</f>
        <v>34846</v>
      </c>
      <c r="CR196" s="272">
        <f t="shared" si="428"/>
        <v>154076</v>
      </c>
      <c r="CS196" s="272">
        <f t="shared" si="428"/>
        <v>17545.11</v>
      </c>
      <c r="CT196" s="272">
        <f t="shared" si="428"/>
        <v>214967.40000000002</v>
      </c>
      <c r="CU196" s="272">
        <f t="shared" si="428"/>
        <v>38293.86</v>
      </c>
      <c r="CV196" s="272">
        <f t="shared" si="428"/>
        <v>1090514</v>
      </c>
      <c r="CW196" s="272">
        <f t="shared" si="387"/>
        <v>39955.75</v>
      </c>
      <c r="CX196" s="272">
        <f t="shared" ref="CX196:DC196" si="429">+CX154*CX$5</f>
        <v>0</v>
      </c>
      <c r="CY196" s="272">
        <f t="shared" si="429"/>
        <v>0</v>
      </c>
      <c r="CZ196" s="272">
        <f t="shared" si="429"/>
        <v>0</v>
      </c>
      <c r="DA196" s="272">
        <f t="shared" si="429"/>
        <v>3124.2000000000003</v>
      </c>
      <c r="DB196" s="272">
        <f t="shared" si="429"/>
        <v>21098.55</v>
      </c>
      <c r="DC196" s="272">
        <f t="shared" si="429"/>
        <v>15733</v>
      </c>
      <c r="DD196" s="272">
        <f t="shared" si="389"/>
        <v>34093992.149999999</v>
      </c>
      <c r="DE196" s="272">
        <f t="shared" ref="DE196:DJ196" si="430">+DE154*DE$5</f>
        <v>1245256.6500000001</v>
      </c>
      <c r="DF196" s="272">
        <f t="shared" si="430"/>
        <v>4171825</v>
      </c>
      <c r="DG196" s="272">
        <f t="shared" si="430"/>
        <v>22036125</v>
      </c>
      <c r="DH196" s="272">
        <f t="shared" si="430"/>
        <v>5874905</v>
      </c>
      <c r="DI196" s="272">
        <f t="shared" si="430"/>
        <v>491392</v>
      </c>
      <c r="DJ196" s="272">
        <f t="shared" si="430"/>
        <v>274488.5</v>
      </c>
      <c r="DK196" s="272">
        <f t="shared" si="391"/>
        <v>9990631.0500000007</v>
      </c>
      <c r="DL196" s="272">
        <f t="shared" si="392"/>
        <v>5108848.01</v>
      </c>
      <c r="DM196" s="272">
        <f t="shared" si="393"/>
        <v>3257013.69</v>
      </c>
      <c r="DN196" s="272">
        <f t="shared" ref="DN196:DU196" si="431">+DN154*DN$5</f>
        <v>255203.85</v>
      </c>
      <c r="DO196" s="272">
        <f t="shared" si="431"/>
        <v>395095</v>
      </c>
      <c r="DP196" s="272">
        <f t="shared" si="431"/>
        <v>765629</v>
      </c>
      <c r="DQ196" s="272">
        <f t="shared" si="431"/>
        <v>1675858.47</v>
      </c>
      <c r="DR196" s="272">
        <f t="shared" si="431"/>
        <v>0</v>
      </c>
      <c r="DS196" s="272">
        <f t="shared" si="431"/>
        <v>14841.800000000001</v>
      </c>
      <c r="DT196" s="272">
        <f t="shared" si="431"/>
        <v>84838</v>
      </c>
      <c r="DU196" s="272">
        <f t="shared" si="431"/>
        <v>65547.570000000007</v>
      </c>
      <c r="DV196" s="272">
        <f t="shared" si="395"/>
        <v>1851834.32</v>
      </c>
      <c r="DW196" s="272">
        <f t="shared" ref="DW196:EM196" si="432">+DW154*DW$5</f>
        <v>109767.24</v>
      </c>
      <c r="DX196" s="272">
        <f t="shared" si="432"/>
        <v>240032.5</v>
      </c>
      <c r="DY196" s="272">
        <f t="shared" si="432"/>
        <v>443731</v>
      </c>
      <c r="DZ196" s="272">
        <f t="shared" si="432"/>
        <v>971316.72000000009</v>
      </c>
      <c r="EA196" s="272">
        <f t="shared" si="432"/>
        <v>0</v>
      </c>
      <c r="EB196" s="272">
        <f t="shared" si="432"/>
        <v>3073</v>
      </c>
      <c r="EC196" s="272">
        <f t="shared" si="432"/>
        <v>48779.75</v>
      </c>
      <c r="ED196" s="272">
        <f t="shared" si="432"/>
        <v>35134.11</v>
      </c>
      <c r="EE196" s="272">
        <f t="shared" si="397"/>
        <v>4757526.9300000006</v>
      </c>
      <c r="EF196" s="272">
        <f t="shared" si="432"/>
        <v>350431.62</v>
      </c>
      <c r="EG196" s="272">
        <f t="shared" si="432"/>
        <v>609619</v>
      </c>
      <c r="EH196" s="272">
        <f t="shared" si="432"/>
        <v>1040562</v>
      </c>
      <c r="EI196" s="272">
        <f t="shared" si="432"/>
        <v>2533104.0900000003</v>
      </c>
      <c r="EJ196" s="272">
        <f t="shared" si="432"/>
        <v>0</v>
      </c>
      <c r="EK196" s="272">
        <f t="shared" si="432"/>
        <v>16703.8</v>
      </c>
      <c r="EL196" s="272">
        <f t="shared" si="432"/>
        <v>131932.75</v>
      </c>
      <c r="EM196" s="272">
        <f t="shared" si="432"/>
        <v>75173.67</v>
      </c>
      <c r="EN196" s="272">
        <f t="shared" si="398"/>
        <v>353124.39</v>
      </c>
      <c r="EO196" s="272">
        <f t="shared" ref="EO196:EV196" si="433">+EO154*EO$5</f>
        <v>14539.470000000001</v>
      </c>
      <c r="EP196" s="272">
        <f t="shared" si="433"/>
        <v>25508.5</v>
      </c>
      <c r="EQ196" s="272">
        <f t="shared" si="433"/>
        <v>174051</v>
      </c>
      <c r="ER196" s="272">
        <f t="shared" si="433"/>
        <v>110621.61</v>
      </c>
      <c r="ES196" s="272">
        <f t="shared" si="433"/>
        <v>0</v>
      </c>
      <c r="ET196" s="272">
        <f t="shared" si="433"/>
        <v>1210.8</v>
      </c>
      <c r="EU196" s="272">
        <f t="shared" si="433"/>
        <v>1685</v>
      </c>
      <c r="EV196" s="272">
        <f t="shared" si="433"/>
        <v>25508.010000000002</v>
      </c>
      <c r="EW196" s="272">
        <f t="shared" si="400"/>
        <v>1914541.1900000002</v>
      </c>
      <c r="EX196" s="272">
        <f t="shared" ref="EX196:FE196" si="434">+EX154*EX$5</f>
        <v>168059.76</v>
      </c>
      <c r="EY196" s="272">
        <f t="shared" si="434"/>
        <v>179916</v>
      </c>
      <c r="EZ196" s="272">
        <f t="shared" si="434"/>
        <v>231269</v>
      </c>
      <c r="FA196" s="272">
        <f t="shared" si="434"/>
        <v>1241636.8800000001</v>
      </c>
      <c r="FB196" s="272">
        <f t="shared" si="434"/>
        <v>9338.5</v>
      </c>
      <c r="FC196" s="272">
        <f t="shared" si="434"/>
        <v>5559.6</v>
      </c>
      <c r="FD196" s="272">
        <f t="shared" si="434"/>
        <v>40031</v>
      </c>
      <c r="FE196" s="272">
        <f t="shared" si="434"/>
        <v>38730.450000000004</v>
      </c>
      <c r="FF196" s="272">
        <f t="shared" si="402"/>
        <v>237685.51</v>
      </c>
      <c r="FG196" s="272">
        <f t="shared" ref="FG196:FN196" si="435">+FG154*FG$5</f>
        <v>33306.239999999998</v>
      </c>
      <c r="FH196" s="272">
        <f t="shared" si="435"/>
        <v>5312</v>
      </c>
      <c r="FI196" s="272">
        <f t="shared" si="435"/>
        <v>139815</v>
      </c>
      <c r="FJ196" s="272">
        <f t="shared" si="435"/>
        <v>43302.270000000004</v>
      </c>
      <c r="FK196" s="272">
        <f t="shared" si="435"/>
        <v>13137</v>
      </c>
      <c r="FL196" s="272">
        <f t="shared" si="435"/>
        <v>0</v>
      </c>
      <c r="FM196" s="272">
        <f t="shared" si="435"/>
        <v>2813</v>
      </c>
      <c r="FN196" s="272">
        <f t="shared" si="435"/>
        <v>0</v>
      </c>
      <c r="FO196" s="272">
        <f t="shared" si="404"/>
        <v>758083.49000000011</v>
      </c>
      <c r="FP196" s="272">
        <f t="shared" ref="FP196:FW196" si="436">+FP154*FP$5</f>
        <v>631190.34000000008</v>
      </c>
      <c r="FQ196" s="272">
        <f t="shared" si="436"/>
        <v>0</v>
      </c>
      <c r="FR196" s="272">
        <f t="shared" si="436"/>
        <v>0</v>
      </c>
      <c r="FS196" s="272">
        <f t="shared" si="436"/>
        <v>121227.15000000001</v>
      </c>
      <c r="FT196" s="272">
        <f t="shared" si="436"/>
        <v>0</v>
      </c>
      <c r="FU196" s="272">
        <f t="shared" si="436"/>
        <v>5666</v>
      </c>
      <c r="FV196" s="272">
        <f t="shared" si="436"/>
        <v>0</v>
      </c>
      <c r="FW196" s="272">
        <f t="shared" si="436"/>
        <v>0</v>
      </c>
      <c r="FX196" s="272">
        <f t="shared" si="406"/>
        <v>957354.29</v>
      </c>
      <c r="FY196" s="272">
        <f t="shared" ref="FY196:GF196" si="437">+FY154*FY$5</f>
        <v>176856.9</v>
      </c>
      <c r="FZ196" s="272">
        <f t="shared" si="437"/>
        <v>112462</v>
      </c>
      <c r="GA196" s="272">
        <f t="shared" si="437"/>
        <v>91533</v>
      </c>
      <c r="GB196" s="272">
        <f t="shared" si="437"/>
        <v>561530.64</v>
      </c>
      <c r="GC196" s="272">
        <f t="shared" si="437"/>
        <v>0</v>
      </c>
      <c r="GD196" s="272">
        <f t="shared" si="437"/>
        <v>0</v>
      </c>
      <c r="GE196" s="272">
        <f t="shared" si="437"/>
        <v>14971.75</v>
      </c>
      <c r="GF196" s="272">
        <f t="shared" si="437"/>
        <v>0</v>
      </c>
      <c r="GG196" s="272">
        <f t="shared" si="408"/>
        <v>314787.15000000002</v>
      </c>
      <c r="GH196" s="272">
        <f t="shared" ref="GH196:GO196" si="438">+GH154*GH$5</f>
        <v>0</v>
      </c>
      <c r="GI196" s="272">
        <f t="shared" si="438"/>
        <v>0</v>
      </c>
      <c r="GJ196" s="272">
        <f t="shared" si="438"/>
        <v>18563</v>
      </c>
      <c r="GK196" s="272">
        <f t="shared" si="438"/>
        <v>63889.65</v>
      </c>
      <c r="GL196" s="272">
        <f t="shared" si="438"/>
        <v>232334.5</v>
      </c>
      <c r="GM196" s="272">
        <f t="shared" si="438"/>
        <v>0</v>
      </c>
      <c r="GN196" s="272">
        <f t="shared" si="438"/>
        <v>0</v>
      </c>
      <c r="GO196" s="272">
        <f t="shared" si="438"/>
        <v>0</v>
      </c>
      <c r="GP196" s="272">
        <f t="shared" si="410"/>
        <v>126596.27</v>
      </c>
      <c r="GQ196" s="272">
        <f t="shared" ref="GQ196:GX196" si="439">+GQ154*GQ$5</f>
        <v>1837.77</v>
      </c>
      <c r="GR196" s="272">
        <f t="shared" si="439"/>
        <v>119846.5</v>
      </c>
      <c r="GS196" s="272">
        <f t="shared" si="439"/>
        <v>4912</v>
      </c>
      <c r="GT196" s="272">
        <f t="shared" si="439"/>
        <v>0</v>
      </c>
      <c r="GU196" s="272">
        <f t="shared" si="439"/>
        <v>0</v>
      </c>
      <c r="GV196" s="272">
        <f t="shared" si="439"/>
        <v>0</v>
      </c>
      <c r="GW196" s="272">
        <f t="shared" si="439"/>
        <v>0</v>
      </c>
      <c r="GX196" s="272">
        <f t="shared" si="439"/>
        <v>0</v>
      </c>
      <c r="GY196" s="272">
        <f t="shared" si="412"/>
        <v>572735.14</v>
      </c>
      <c r="GZ196" s="272">
        <f t="shared" ref="GZ196:HH196" si="440">+GZ154*GZ$5</f>
        <v>156020.04</v>
      </c>
      <c r="HA196" s="272">
        <f t="shared" si="440"/>
        <v>162959</v>
      </c>
      <c r="HB196" s="272">
        <f t="shared" si="440"/>
        <v>0</v>
      </c>
      <c r="HC196" s="272">
        <f t="shared" si="440"/>
        <v>218288.40000000002</v>
      </c>
      <c r="HD196" s="272">
        <f t="shared" si="440"/>
        <v>15821.5</v>
      </c>
      <c r="HE196" s="272">
        <f t="shared" si="440"/>
        <v>1919.2</v>
      </c>
      <c r="HF196" s="272">
        <f t="shared" si="440"/>
        <v>17727</v>
      </c>
      <c r="HG196" s="272">
        <f t="shared" si="440"/>
        <v>0</v>
      </c>
      <c r="HH196" s="272">
        <f t="shared" si="440"/>
        <v>0</v>
      </c>
    </row>
    <row r="197" spans="1:216" x14ac:dyDescent="0.2">
      <c r="A197" s="263" t="s">
        <v>233</v>
      </c>
      <c r="B197" s="272">
        <f t="shared" si="351"/>
        <v>69958167.239999995</v>
      </c>
      <c r="C197" s="272">
        <f t="shared" si="352"/>
        <v>5537718.5</v>
      </c>
      <c r="D197" s="272">
        <f t="shared" si="353"/>
        <v>3921437.5</v>
      </c>
      <c r="E197" s="272">
        <f t="shared" si="354"/>
        <v>3075458</v>
      </c>
      <c r="F197" s="272">
        <f t="shared" ref="F197:G197" si="441">+F155*F$5</f>
        <v>2310857.25</v>
      </c>
      <c r="G197" s="272">
        <f t="shared" si="441"/>
        <v>764600.75</v>
      </c>
      <c r="H197" s="272">
        <f t="shared" si="356"/>
        <v>615974</v>
      </c>
      <c r="I197" s="272">
        <f t="shared" ref="I197:J197" si="442">+I155*I$5</f>
        <v>398984.25</v>
      </c>
      <c r="J197" s="272">
        <f t="shared" si="442"/>
        <v>216989.75</v>
      </c>
      <c r="K197" s="272">
        <f t="shared" si="358"/>
        <v>67739.25</v>
      </c>
      <c r="L197" s="272">
        <f t="shared" ref="L197:M197" si="443">+L155*L$5</f>
        <v>62076.75</v>
      </c>
      <c r="M197" s="272">
        <f t="shared" si="443"/>
        <v>5662.5</v>
      </c>
      <c r="N197" s="272">
        <f t="shared" si="360"/>
        <v>162266.25</v>
      </c>
      <c r="O197" s="272">
        <f t="shared" ref="O197:P197" si="444">+O155*O$5</f>
        <v>157050</v>
      </c>
      <c r="P197" s="272">
        <f t="shared" si="444"/>
        <v>5216.25</v>
      </c>
      <c r="Q197" s="272">
        <f t="shared" si="362"/>
        <v>125093.75</v>
      </c>
      <c r="R197" s="272">
        <f t="shared" ref="R197:S197" si="445">+R155*R$5</f>
        <v>69700.5</v>
      </c>
      <c r="S197" s="272">
        <f t="shared" si="445"/>
        <v>55393.25</v>
      </c>
      <c r="T197" s="272">
        <f t="shared" si="364"/>
        <v>1098444.5</v>
      </c>
      <c r="U197" s="272">
        <f t="shared" ref="U197:V197" si="446">+U155*U$5</f>
        <v>833668.5</v>
      </c>
      <c r="V197" s="272">
        <f t="shared" si="446"/>
        <v>264776</v>
      </c>
      <c r="W197" s="272">
        <f t="shared" si="366"/>
        <v>392742.75</v>
      </c>
      <c r="X197" s="272">
        <f t="shared" ref="X197:Y197" si="447">+X155*X$5</f>
        <v>344945.25</v>
      </c>
      <c r="Y197" s="272">
        <f t="shared" si="447"/>
        <v>47797.5</v>
      </c>
      <c r="Z197" s="272">
        <f t="shared" si="368"/>
        <v>21891413.760000002</v>
      </c>
      <c r="AA197" s="272">
        <f t="shared" si="369"/>
        <v>20012451.66</v>
      </c>
      <c r="AB197" s="272">
        <f t="shared" ref="AB197:AX197" si="448">+AB155*AB$5</f>
        <v>2064383</v>
      </c>
      <c r="AC197" s="272">
        <f t="shared" si="448"/>
        <v>5678765.4000000004</v>
      </c>
      <c r="AD197" s="272">
        <f t="shared" si="448"/>
        <v>2027598</v>
      </c>
      <c r="AE197" s="272">
        <f t="shared" si="448"/>
        <v>252754.5</v>
      </c>
      <c r="AF197" s="272">
        <f t="shared" si="448"/>
        <v>1556697.4500000002</v>
      </c>
      <c r="AG197" s="272">
        <f t="shared" si="448"/>
        <v>3031355</v>
      </c>
      <c r="AH197" s="272">
        <f t="shared" si="448"/>
        <v>2541557</v>
      </c>
      <c r="AI197" s="272">
        <f t="shared" si="448"/>
        <v>399439.59</v>
      </c>
      <c r="AJ197" s="272">
        <f t="shared" si="448"/>
        <v>2200041.9</v>
      </c>
      <c r="AK197" s="272">
        <f t="shared" si="448"/>
        <v>233326.5</v>
      </c>
      <c r="AL197" s="272">
        <f t="shared" si="448"/>
        <v>26533.32</v>
      </c>
      <c r="AM197" s="272">
        <f t="shared" si="371"/>
        <v>1878962.1</v>
      </c>
      <c r="AN197" s="272">
        <f t="shared" si="448"/>
        <v>42714</v>
      </c>
      <c r="AO197" s="272">
        <f t="shared" si="448"/>
        <v>874155.81</v>
      </c>
      <c r="AP197" s="272">
        <f t="shared" si="448"/>
        <v>65216.600000000006</v>
      </c>
      <c r="AQ197" s="272">
        <f t="shared" si="448"/>
        <v>0</v>
      </c>
      <c r="AR197" s="272">
        <f t="shared" si="448"/>
        <v>406150.14</v>
      </c>
      <c r="AS197" s="272">
        <f t="shared" si="448"/>
        <v>284629</v>
      </c>
      <c r="AT197" s="272">
        <f t="shared" si="448"/>
        <v>64432.5</v>
      </c>
      <c r="AU197" s="272">
        <f t="shared" si="448"/>
        <v>21198.54</v>
      </c>
      <c r="AV197" s="272">
        <f t="shared" si="448"/>
        <v>118565.7</v>
      </c>
      <c r="AW197" s="272">
        <f t="shared" si="448"/>
        <v>1899.8100000000002</v>
      </c>
      <c r="AX197" s="272">
        <f t="shared" si="448"/>
        <v>0</v>
      </c>
      <c r="AY197" s="272">
        <f t="shared" si="372"/>
        <v>1183521.6000000001</v>
      </c>
      <c r="AZ197" s="272">
        <f t="shared" si="373"/>
        <v>72690.37999999999</v>
      </c>
      <c r="BA197" s="272">
        <f t="shared" ref="BA197:BF197" si="449">+BA155*BA$5</f>
        <v>3136.76</v>
      </c>
      <c r="BB197" s="272">
        <f t="shared" si="449"/>
        <v>3958.5</v>
      </c>
      <c r="BC197" s="272">
        <f t="shared" si="449"/>
        <v>65595.12</v>
      </c>
      <c r="BD197" s="272">
        <f t="shared" si="449"/>
        <v>0</v>
      </c>
      <c r="BE197" s="272">
        <f t="shared" si="449"/>
        <v>0</v>
      </c>
      <c r="BF197" s="272">
        <f t="shared" si="449"/>
        <v>0</v>
      </c>
      <c r="BG197" s="272">
        <f t="shared" si="375"/>
        <v>51357.98</v>
      </c>
      <c r="BH197" s="272">
        <f t="shared" ref="BH197:BM197" si="450">+BH155*BH$5</f>
        <v>3920.54</v>
      </c>
      <c r="BI197" s="272">
        <f t="shared" si="450"/>
        <v>0</v>
      </c>
      <c r="BJ197" s="272">
        <f t="shared" si="450"/>
        <v>40761.440000000002</v>
      </c>
      <c r="BK197" s="272">
        <f t="shared" si="450"/>
        <v>6676</v>
      </c>
      <c r="BL197" s="272">
        <f t="shared" si="450"/>
        <v>0</v>
      </c>
      <c r="BM197" s="272">
        <f t="shared" si="450"/>
        <v>0</v>
      </c>
      <c r="BN197" s="272">
        <f t="shared" si="377"/>
        <v>445545.56</v>
      </c>
      <c r="BO197" s="272">
        <f t="shared" ref="BO197:BT197" si="451">+BO155*BO$5</f>
        <v>848.2</v>
      </c>
      <c r="BP197" s="272">
        <f t="shared" si="451"/>
        <v>74106</v>
      </c>
      <c r="BQ197" s="272">
        <f t="shared" si="451"/>
        <v>266687.35999999999</v>
      </c>
      <c r="BR197" s="272">
        <f t="shared" si="451"/>
        <v>103904</v>
      </c>
      <c r="BS197" s="272">
        <f t="shared" si="451"/>
        <v>0</v>
      </c>
      <c r="BT197" s="272">
        <f t="shared" si="451"/>
        <v>0</v>
      </c>
      <c r="BU197" s="272">
        <f t="shared" si="379"/>
        <v>153046.83000000002</v>
      </c>
      <c r="BV197" s="272">
        <f t="shared" ref="BV197:CA197" si="452">+BV155*BV$5</f>
        <v>3776.32</v>
      </c>
      <c r="BW197" s="272">
        <f t="shared" si="452"/>
        <v>32892.75</v>
      </c>
      <c r="BX197" s="272">
        <f t="shared" si="452"/>
        <v>116377.76000000001</v>
      </c>
      <c r="BY197" s="272">
        <f t="shared" si="452"/>
        <v>0</v>
      </c>
      <c r="BZ197" s="272">
        <f t="shared" si="452"/>
        <v>0</v>
      </c>
      <c r="CA197" s="272">
        <f t="shared" si="452"/>
        <v>0</v>
      </c>
      <c r="CB197" s="272">
        <f t="shared" si="381"/>
        <v>49332.84</v>
      </c>
      <c r="CC197" s="272">
        <f t="shared" ref="CC197:CH197" si="453">+CC155*CC$5</f>
        <v>475.94</v>
      </c>
      <c r="CD197" s="272">
        <f t="shared" si="453"/>
        <v>28744.5</v>
      </c>
      <c r="CE197" s="272">
        <f t="shared" si="453"/>
        <v>20112.400000000001</v>
      </c>
      <c r="CF197" s="272">
        <f t="shared" si="453"/>
        <v>0</v>
      </c>
      <c r="CG197" s="272">
        <f t="shared" si="453"/>
        <v>0</v>
      </c>
      <c r="CH197" s="272">
        <f t="shared" si="453"/>
        <v>0</v>
      </c>
      <c r="CI197" s="272">
        <f t="shared" si="383"/>
        <v>411548.01</v>
      </c>
      <c r="CJ197" s="272">
        <f t="shared" ref="CJ197:CO197" si="454">+CJ155*CJ$5</f>
        <v>19372.32</v>
      </c>
      <c r="CK197" s="272">
        <f t="shared" si="454"/>
        <v>60143.25</v>
      </c>
      <c r="CL197" s="272">
        <f t="shared" si="454"/>
        <v>93753.040000000008</v>
      </c>
      <c r="CM197" s="272">
        <f t="shared" si="454"/>
        <v>8953</v>
      </c>
      <c r="CN197" s="272">
        <f t="shared" si="454"/>
        <v>0</v>
      </c>
      <c r="CO197" s="272">
        <f t="shared" si="454"/>
        <v>229326.40000000002</v>
      </c>
      <c r="CP197" s="272">
        <f t="shared" si="385"/>
        <v>888396.38000000012</v>
      </c>
      <c r="CQ197" s="272">
        <f t="shared" ref="CQ197:CV197" si="455">+CQ155*CQ$5</f>
        <v>54149.200000000004</v>
      </c>
      <c r="CR197" s="272">
        <f t="shared" si="455"/>
        <v>328585</v>
      </c>
      <c r="CS197" s="272">
        <f t="shared" si="455"/>
        <v>61085.97</v>
      </c>
      <c r="CT197" s="272">
        <f t="shared" si="455"/>
        <v>170436.40000000002</v>
      </c>
      <c r="CU197" s="272">
        <f t="shared" si="455"/>
        <v>92880.81</v>
      </c>
      <c r="CV197" s="272">
        <f t="shared" si="455"/>
        <v>181259</v>
      </c>
      <c r="CW197" s="272">
        <f t="shared" si="387"/>
        <v>132526.56</v>
      </c>
      <c r="CX197" s="272">
        <f t="shared" ref="CX197:DC197" si="456">+CX155*CX$5</f>
        <v>0</v>
      </c>
      <c r="CY197" s="272">
        <f t="shared" si="456"/>
        <v>0</v>
      </c>
      <c r="CZ197" s="272">
        <f t="shared" si="456"/>
        <v>0</v>
      </c>
      <c r="DA197" s="272">
        <f t="shared" si="456"/>
        <v>30382.800000000003</v>
      </c>
      <c r="DB197" s="272">
        <f t="shared" si="456"/>
        <v>85295.760000000009</v>
      </c>
      <c r="DC197" s="272">
        <f t="shared" si="456"/>
        <v>16848</v>
      </c>
      <c r="DD197" s="272">
        <f t="shared" si="389"/>
        <v>29056559.699999999</v>
      </c>
      <c r="DE197" s="272">
        <f t="shared" ref="DE197:DJ197" si="457">+DE155*DE$5</f>
        <v>1295774.7</v>
      </c>
      <c r="DF197" s="272">
        <f t="shared" si="457"/>
        <v>2383724</v>
      </c>
      <c r="DG197" s="272">
        <f t="shared" si="457"/>
        <v>22559610</v>
      </c>
      <c r="DH197" s="272">
        <f t="shared" si="457"/>
        <v>712635</v>
      </c>
      <c r="DI197" s="272">
        <f t="shared" si="457"/>
        <v>2104816</v>
      </c>
      <c r="DJ197" s="272">
        <f t="shared" si="457"/>
        <v>0</v>
      </c>
      <c r="DK197" s="272">
        <f t="shared" si="391"/>
        <v>11268030.74</v>
      </c>
      <c r="DL197" s="272">
        <f t="shared" si="392"/>
        <v>6382467.9700000007</v>
      </c>
      <c r="DM197" s="272">
        <f t="shared" si="393"/>
        <v>4190218.67</v>
      </c>
      <c r="DN197" s="272">
        <f t="shared" ref="DN197:DU197" si="458">+DN155*DN$5</f>
        <v>230417.22</v>
      </c>
      <c r="DO197" s="272">
        <f t="shared" si="458"/>
        <v>525732</v>
      </c>
      <c r="DP197" s="272">
        <f t="shared" si="458"/>
        <v>667557</v>
      </c>
      <c r="DQ197" s="272">
        <f t="shared" si="458"/>
        <v>2363691.9900000002</v>
      </c>
      <c r="DR197" s="272">
        <f t="shared" si="458"/>
        <v>0</v>
      </c>
      <c r="DS197" s="272">
        <f t="shared" si="458"/>
        <v>39924</v>
      </c>
      <c r="DT197" s="272">
        <f t="shared" si="458"/>
        <v>257663.75</v>
      </c>
      <c r="DU197" s="272">
        <f t="shared" si="458"/>
        <v>105232.71</v>
      </c>
      <c r="DV197" s="272">
        <f t="shared" si="395"/>
        <v>2192249.3000000003</v>
      </c>
      <c r="DW197" s="272">
        <f t="shared" ref="DW197:EM197" si="459">+DW155*DW$5</f>
        <v>180873.66</v>
      </c>
      <c r="DX197" s="272">
        <f t="shared" si="459"/>
        <v>428038.5</v>
      </c>
      <c r="DY197" s="272">
        <f t="shared" si="459"/>
        <v>368832</v>
      </c>
      <c r="DZ197" s="272">
        <f t="shared" si="459"/>
        <v>1014570.81</v>
      </c>
      <c r="EA197" s="272">
        <f t="shared" si="459"/>
        <v>0</v>
      </c>
      <c r="EB197" s="272">
        <f t="shared" si="459"/>
        <v>22878</v>
      </c>
      <c r="EC197" s="272">
        <f t="shared" si="459"/>
        <v>112145</v>
      </c>
      <c r="ED197" s="272">
        <f t="shared" si="459"/>
        <v>64911.33</v>
      </c>
      <c r="EE197" s="272">
        <f t="shared" si="397"/>
        <v>5814347.9000000013</v>
      </c>
      <c r="EF197" s="272">
        <f t="shared" si="459"/>
        <v>387025.98000000004</v>
      </c>
      <c r="EG197" s="272">
        <f t="shared" si="459"/>
        <v>893422</v>
      </c>
      <c r="EH197" s="272">
        <f t="shared" si="459"/>
        <v>961125</v>
      </c>
      <c r="EI197" s="272">
        <f t="shared" si="459"/>
        <v>3027132.24</v>
      </c>
      <c r="EJ197" s="272">
        <f t="shared" si="459"/>
        <v>0</v>
      </c>
      <c r="EK197" s="272">
        <f t="shared" si="459"/>
        <v>55966.400000000001</v>
      </c>
      <c r="EL197" s="272">
        <f t="shared" si="459"/>
        <v>331708.25</v>
      </c>
      <c r="EM197" s="272">
        <f t="shared" si="459"/>
        <v>157968.03</v>
      </c>
      <c r="EN197" s="272">
        <f t="shared" si="398"/>
        <v>515986.62000000005</v>
      </c>
      <c r="EO197" s="272">
        <f t="shared" ref="EO197:EV197" si="460">+EO155*EO$5</f>
        <v>24264.57</v>
      </c>
      <c r="EP197" s="272">
        <f t="shared" si="460"/>
        <v>45469.5</v>
      </c>
      <c r="EQ197" s="272">
        <f t="shared" si="460"/>
        <v>63669</v>
      </c>
      <c r="ER197" s="272">
        <f t="shared" si="460"/>
        <v>331083.06</v>
      </c>
      <c r="ES197" s="272">
        <f t="shared" si="460"/>
        <v>0</v>
      </c>
      <c r="ET197" s="272">
        <f t="shared" si="460"/>
        <v>6835.4000000000005</v>
      </c>
      <c r="EU197" s="272">
        <f t="shared" si="460"/>
        <v>32488.75</v>
      </c>
      <c r="EV197" s="272">
        <f t="shared" si="460"/>
        <v>12176.34</v>
      </c>
      <c r="EW197" s="272">
        <f t="shared" si="400"/>
        <v>1825292.25</v>
      </c>
      <c r="EX197" s="272">
        <f t="shared" ref="EX197:FE197" si="461">+EX155*EX$5</f>
        <v>166881.66</v>
      </c>
      <c r="EY197" s="272">
        <f t="shared" si="461"/>
        <v>152051</v>
      </c>
      <c r="EZ197" s="272">
        <f t="shared" si="461"/>
        <v>574887</v>
      </c>
      <c r="FA197" s="272">
        <f t="shared" si="461"/>
        <v>811428.09000000008</v>
      </c>
      <c r="FB197" s="272">
        <f t="shared" si="461"/>
        <v>4369.5</v>
      </c>
      <c r="FC197" s="272">
        <f t="shared" si="461"/>
        <v>10881.6</v>
      </c>
      <c r="FD197" s="272">
        <f t="shared" si="461"/>
        <v>81089.5</v>
      </c>
      <c r="FE197" s="272">
        <f t="shared" si="461"/>
        <v>23703.9</v>
      </c>
      <c r="FF197" s="272">
        <f t="shared" si="402"/>
        <v>261150.32</v>
      </c>
      <c r="FG197" s="272">
        <f t="shared" ref="FG197:FN197" si="462">+FG155*FG$5</f>
        <v>66259.710000000006</v>
      </c>
      <c r="FH197" s="272">
        <f t="shared" si="462"/>
        <v>17297</v>
      </c>
      <c r="FI197" s="272">
        <f t="shared" si="462"/>
        <v>81860</v>
      </c>
      <c r="FJ197" s="272">
        <f t="shared" si="462"/>
        <v>66924.990000000005</v>
      </c>
      <c r="FK197" s="272">
        <f t="shared" si="462"/>
        <v>942.5</v>
      </c>
      <c r="FL197" s="272">
        <f t="shared" si="462"/>
        <v>0</v>
      </c>
      <c r="FM197" s="272">
        <f t="shared" si="462"/>
        <v>15833</v>
      </c>
      <c r="FN197" s="272">
        <f t="shared" si="462"/>
        <v>12033.12</v>
      </c>
      <c r="FO197" s="272">
        <f t="shared" si="404"/>
        <v>637196.84000000008</v>
      </c>
      <c r="FP197" s="272">
        <f t="shared" ref="FP197:FW197" si="463">+FP155*FP$5</f>
        <v>401874.33</v>
      </c>
      <c r="FQ197" s="272">
        <f t="shared" si="463"/>
        <v>5192.5</v>
      </c>
      <c r="FR197" s="272">
        <f t="shared" si="463"/>
        <v>20152</v>
      </c>
      <c r="FS197" s="272">
        <f t="shared" si="463"/>
        <v>209978.01</v>
      </c>
      <c r="FT197" s="272">
        <f t="shared" si="463"/>
        <v>0</v>
      </c>
      <c r="FU197" s="272">
        <f t="shared" si="463"/>
        <v>0</v>
      </c>
      <c r="FV197" s="272">
        <f t="shared" si="463"/>
        <v>0</v>
      </c>
      <c r="FW197" s="272">
        <f t="shared" si="463"/>
        <v>0</v>
      </c>
      <c r="FX197" s="272">
        <f t="shared" si="406"/>
        <v>1191847.52</v>
      </c>
      <c r="FY197" s="272">
        <f t="shared" ref="FY197:GF197" si="464">+FY155*FY$5</f>
        <v>114588.21</v>
      </c>
      <c r="FZ197" s="272">
        <f t="shared" si="464"/>
        <v>145410</v>
      </c>
      <c r="GA197" s="272">
        <f t="shared" si="464"/>
        <v>357512</v>
      </c>
      <c r="GB197" s="272">
        <f t="shared" si="464"/>
        <v>549894.51</v>
      </c>
      <c r="GC197" s="272">
        <f t="shared" si="464"/>
        <v>0</v>
      </c>
      <c r="GD197" s="272">
        <f t="shared" si="464"/>
        <v>1336.6000000000001</v>
      </c>
      <c r="GE197" s="272">
        <f t="shared" si="464"/>
        <v>21146</v>
      </c>
      <c r="GF197" s="272">
        <f t="shared" si="464"/>
        <v>1960.2</v>
      </c>
      <c r="GG197" s="272">
        <f t="shared" si="408"/>
        <v>389972.08999999997</v>
      </c>
      <c r="GH197" s="272">
        <f t="shared" ref="GH197:GO197" si="465">+GH155*GH$5</f>
        <v>11196.9</v>
      </c>
      <c r="GI197" s="272">
        <f t="shared" si="465"/>
        <v>0</v>
      </c>
      <c r="GJ197" s="272">
        <f t="shared" si="465"/>
        <v>23482</v>
      </c>
      <c r="GK197" s="272">
        <f t="shared" si="465"/>
        <v>163974.69</v>
      </c>
      <c r="GL197" s="272">
        <f t="shared" si="465"/>
        <v>191318.5</v>
      </c>
      <c r="GM197" s="272">
        <f t="shared" si="465"/>
        <v>0</v>
      </c>
      <c r="GN197" s="272">
        <f t="shared" si="465"/>
        <v>0</v>
      </c>
      <c r="GO197" s="272">
        <f t="shared" si="465"/>
        <v>0</v>
      </c>
      <c r="GP197" s="272">
        <f t="shared" si="410"/>
        <v>173415.96</v>
      </c>
      <c r="GQ197" s="272">
        <f t="shared" ref="GQ197:GX197" si="466">+GQ155*GQ$5</f>
        <v>2016.96</v>
      </c>
      <c r="GR197" s="272">
        <f t="shared" si="466"/>
        <v>137463</v>
      </c>
      <c r="GS197" s="272">
        <f t="shared" si="466"/>
        <v>33936</v>
      </c>
      <c r="GT197" s="272">
        <f t="shared" si="466"/>
        <v>0</v>
      </c>
      <c r="GU197" s="272">
        <f t="shared" si="466"/>
        <v>0</v>
      </c>
      <c r="GV197" s="272">
        <f t="shared" si="466"/>
        <v>0</v>
      </c>
      <c r="GW197" s="272">
        <f t="shared" si="466"/>
        <v>0</v>
      </c>
      <c r="GX197" s="272">
        <f t="shared" si="466"/>
        <v>0</v>
      </c>
      <c r="GY197" s="272">
        <f t="shared" si="412"/>
        <v>406687.79</v>
      </c>
      <c r="GZ197" s="272">
        <f t="shared" ref="GZ197:HH197" si="467">+GZ155*GZ$5</f>
        <v>98543.94</v>
      </c>
      <c r="HA197" s="272">
        <f t="shared" si="467"/>
        <v>44799.5</v>
      </c>
      <c r="HB197" s="272">
        <f t="shared" si="467"/>
        <v>18788</v>
      </c>
      <c r="HC197" s="272">
        <f t="shared" si="467"/>
        <v>209610.39</v>
      </c>
      <c r="HD197" s="272">
        <f t="shared" si="467"/>
        <v>8287.5</v>
      </c>
      <c r="HE197" s="272">
        <f t="shared" si="467"/>
        <v>936.80000000000007</v>
      </c>
      <c r="HF197" s="272">
        <f t="shared" si="467"/>
        <v>21612.5</v>
      </c>
      <c r="HG197" s="272">
        <f t="shared" si="467"/>
        <v>4109.16</v>
      </c>
      <c r="HH197" s="272">
        <f t="shared" si="467"/>
        <v>0</v>
      </c>
    </row>
    <row r="198" spans="1:216" x14ac:dyDescent="0.2">
      <c r="A198" s="263" t="s">
        <v>234</v>
      </c>
      <c r="B198" s="272">
        <f t="shared" si="351"/>
        <v>91080654.849999994</v>
      </c>
      <c r="C198" s="272">
        <f t="shared" si="352"/>
        <v>6052484.75</v>
      </c>
      <c r="D198" s="272">
        <f t="shared" si="353"/>
        <v>4268544</v>
      </c>
      <c r="E198" s="272">
        <f t="shared" si="354"/>
        <v>2121798.25</v>
      </c>
      <c r="F198" s="272">
        <f t="shared" ref="F198:G198" si="468">+F156*F$5</f>
        <v>1098828.75</v>
      </c>
      <c r="G198" s="272">
        <f t="shared" si="468"/>
        <v>1022969.5</v>
      </c>
      <c r="H198" s="272">
        <f t="shared" si="356"/>
        <v>1883972.5</v>
      </c>
      <c r="I198" s="272">
        <f t="shared" ref="I198:J198" si="469">+I156*I$5</f>
        <v>1454088</v>
      </c>
      <c r="J198" s="272">
        <f t="shared" si="469"/>
        <v>429884.5</v>
      </c>
      <c r="K198" s="272">
        <f t="shared" si="358"/>
        <v>152813.75</v>
      </c>
      <c r="L198" s="272">
        <f t="shared" ref="L198:M198" si="470">+L156*L$5</f>
        <v>96098.25</v>
      </c>
      <c r="M198" s="272">
        <f t="shared" si="470"/>
        <v>56715.5</v>
      </c>
      <c r="N198" s="272">
        <f t="shared" si="360"/>
        <v>109959.5</v>
      </c>
      <c r="O198" s="272">
        <f t="shared" ref="O198:P198" si="471">+O156*O$5</f>
        <v>55353</v>
      </c>
      <c r="P198" s="272">
        <f t="shared" si="471"/>
        <v>54606.5</v>
      </c>
      <c r="Q198" s="272">
        <f t="shared" si="362"/>
        <v>800526.5</v>
      </c>
      <c r="R198" s="272">
        <f t="shared" ref="R198:S198" si="472">+R156*R$5</f>
        <v>463191</v>
      </c>
      <c r="S198" s="272">
        <f t="shared" si="472"/>
        <v>337335.5</v>
      </c>
      <c r="T198" s="272">
        <f t="shared" si="364"/>
        <v>584618.25</v>
      </c>
      <c r="U198" s="272">
        <f t="shared" ref="U198:V198" si="473">+U156*U$5</f>
        <v>527896.5</v>
      </c>
      <c r="V198" s="272">
        <f t="shared" si="473"/>
        <v>56721.75</v>
      </c>
      <c r="W198" s="272">
        <f t="shared" si="366"/>
        <v>398796</v>
      </c>
      <c r="X198" s="272">
        <f t="shared" ref="X198:Y198" si="474">+X156*X$5</f>
        <v>372184.5</v>
      </c>
      <c r="Y198" s="272">
        <f t="shared" si="474"/>
        <v>26611.5</v>
      </c>
      <c r="Z198" s="272">
        <f t="shared" si="368"/>
        <v>41705724.480000004</v>
      </c>
      <c r="AA198" s="272">
        <f t="shared" si="369"/>
        <v>35749121.210000001</v>
      </c>
      <c r="AB198" s="272">
        <f t="shared" ref="AB198:AX198" si="475">+AB156*AB$5</f>
        <v>3538028</v>
      </c>
      <c r="AC198" s="272">
        <f t="shared" si="475"/>
        <v>6684374.4000000004</v>
      </c>
      <c r="AD198" s="272">
        <f t="shared" si="475"/>
        <v>2029142</v>
      </c>
      <c r="AE198" s="272">
        <f t="shared" si="475"/>
        <v>70471.5</v>
      </c>
      <c r="AF198" s="272">
        <f t="shared" si="475"/>
        <v>2500183.29</v>
      </c>
      <c r="AG198" s="272">
        <f t="shared" si="475"/>
        <v>3968820</v>
      </c>
      <c r="AH198" s="272">
        <f t="shared" si="475"/>
        <v>5404870</v>
      </c>
      <c r="AI198" s="272">
        <f t="shared" si="475"/>
        <v>725866.35</v>
      </c>
      <c r="AJ198" s="272">
        <f t="shared" si="475"/>
        <v>7597590</v>
      </c>
      <c r="AK198" s="272">
        <f t="shared" si="475"/>
        <v>3111871.95</v>
      </c>
      <c r="AL198" s="272">
        <f t="shared" si="475"/>
        <v>117903.72</v>
      </c>
      <c r="AM198" s="272">
        <f t="shared" si="371"/>
        <v>5956603.2700000005</v>
      </c>
      <c r="AN198" s="272">
        <f t="shared" si="475"/>
        <v>185993</v>
      </c>
      <c r="AO198" s="272">
        <f t="shared" si="475"/>
        <v>978118.35000000009</v>
      </c>
      <c r="AP198" s="272">
        <f t="shared" si="475"/>
        <v>1059343</v>
      </c>
      <c r="AQ198" s="272">
        <f t="shared" si="475"/>
        <v>19325</v>
      </c>
      <c r="AR198" s="272">
        <f t="shared" si="475"/>
        <v>642727.14</v>
      </c>
      <c r="AS198" s="272">
        <f t="shared" si="475"/>
        <v>457303</v>
      </c>
      <c r="AT198" s="272">
        <f t="shared" si="475"/>
        <v>624392.5</v>
      </c>
      <c r="AU198" s="272">
        <f t="shared" si="475"/>
        <v>46154.79</v>
      </c>
      <c r="AV198" s="272">
        <f t="shared" si="475"/>
        <v>1059271.2</v>
      </c>
      <c r="AW198" s="272">
        <f t="shared" si="475"/>
        <v>852435.87</v>
      </c>
      <c r="AX198" s="272">
        <f t="shared" si="475"/>
        <v>31539.420000000002</v>
      </c>
      <c r="AY198" s="272">
        <f t="shared" si="372"/>
        <v>1973951.8599999999</v>
      </c>
      <c r="AZ198" s="272">
        <f t="shared" si="373"/>
        <v>456831.77</v>
      </c>
      <c r="BA198" s="272">
        <f t="shared" ref="BA198:BF198" si="476">+BA156*BA$5</f>
        <v>3159.7000000000003</v>
      </c>
      <c r="BB198" s="272">
        <f t="shared" si="476"/>
        <v>34143.75</v>
      </c>
      <c r="BC198" s="272">
        <f t="shared" si="476"/>
        <v>419528.32</v>
      </c>
      <c r="BD198" s="272">
        <f t="shared" si="476"/>
        <v>0</v>
      </c>
      <c r="BE198" s="272">
        <f t="shared" si="476"/>
        <v>0</v>
      </c>
      <c r="BF198" s="272">
        <f t="shared" si="476"/>
        <v>0</v>
      </c>
      <c r="BG198" s="272">
        <f t="shared" si="375"/>
        <v>8288.42</v>
      </c>
      <c r="BH198" s="272">
        <f t="shared" ref="BH198:BM198" si="477">+BH156*BH$5</f>
        <v>119.38</v>
      </c>
      <c r="BI198" s="272">
        <f t="shared" si="477"/>
        <v>0</v>
      </c>
      <c r="BJ198" s="272">
        <f t="shared" si="477"/>
        <v>8169.04</v>
      </c>
      <c r="BK198" s="272">
        <f t="shared" si="477"/>
        <v>0</v>
      </c>
      <c r="BL198" s="272">
        <f t="shared" si="477"/>
        <v>0</v>
      </c>
      <c r="BM198" s="272">
        <f t="shared" si="477"/>
        <v>0</v>
      </c>
      <c r="BN198" s="272">
        <f t="shared" si="377"/>
        <v>518754.62</v>
      </c>
      <c r="BO198" s="272">
        <f t="shared" ref="BO198:BT198" si="478">+BO156*BO$5</f>
        <v>1432.5</v>
      </c>
      <c r="BP198" s="272">
        <f t="shared" si="478"/>
        <v>47565</v>
      </c>
      <c r="BQ198" s="272">
        <f t="shared" si="478"/>
        <v>436379.12</v>
      </c>
      <c r="BR198" s="272">
        <f t="shared" si="478"/>
        <v>33378</v>
      </c>
      <c r="BS198" s="272">
        <f t="shared" si="478"/>
        <v>0</v>
      </c>
      <c r="BT198" s="272">
        <f t="shared" si="478"/>
        <v>0</v>
      </c>
      <c r="BU198" s="272">
        <f t="shared" si="379"/>
        <v>375885.99</v>
      </c>
      <c r="BV198" s="272">
        <f t="shared" ref="BV198:CA198" si="479">+BV156*BV$5</f>
        <v>1503.18</v>
      </c>
      <c r="BW198" s="272">
        <f t="shared" si="479"/>
        <v>25565.25</v>
      </c>
      <c r="BX198" s="272">
        <f t="shared" si="479"/>
        <v>321486.56</v>
      </c>
      <c r="BY198" s="272">
        <f t="shared" si="479"/>
        <v>27331</v>
      </c>
      <c r="BZ198" s="272">
        <f t="shared" si="479"/>
        <v>0</v>
      </c>
      <c r="CA198" s="272">
        <f t="shared" si="479"/>
        <v>0</v>
      </c>
      <c r="CB198" s="272">
        <f t="shared" si="381"/>
        <v>76454.490000000005</v>
      </c>
      <c r="CC198" s="272">
        <f t="shared" ref="CC198:CH198" si="480">+CC156*CC$5</f>
        <v>7007.4000000000005</v>
      </c>
      <c r="CD198" s="272">
        <f t="shared" si="480"/>
        <v>47711.25</v>
      </c>
      <c r="CE198" s="272">
        <f t="shared" si="480"/>
        <v>21735.84</v>
      </c>
      <c r="CF198" s="272">
        <f t="shared" si="480"/>
        <v>0</v>
      </c>
      <c r="CG198" s="272">
        <f t="shared" si="480"/>
        <v>0</v>
      </c>
      <c r="CH198" s="272">
        <f t="shared" si="480"/>
        <v>0</v>
      </c>
      <c r="CI198" s="272">
        <f t="shared" si="383"/>
        <v>537736.57000000007</v>
      </c>
      <c r="CJ198" s="272">
        <f t="shared" ref="CJ198:CO198" si="481">+CJ156*CJ$5</f>
        <v>12033.58</v>
      </c>
      <c r="CK198" s="272">
        <f t="shared" si="481"/>
        <v>56958.75</v>
      </c>
      <c r="CL198" s="272">
        <f t="shared" si="481"/>
        <v>147875.44</v>
      </c>
      <c r="CM198" s="272">
        <f t="shared" si="481"/>
        <v>0</v>
      </c>
      <c r="CN198" s="272">
        <f t="shared" si="481"/>
        <v>0</v>
      </c>
      <c r="CO198" s="272">
        <f t="shared" si="481"/>
        <v>320868.80000000005</v>
      </c>
      <c r="CP198" s="272">
        <f t="shared" si="385"/>
        <v>1727559.3399999999</v>
      </c>
      <c r="CQ198" s="272">
        <f t="shared" ref="CQ198:CV198" si="482">+CQ156*CQ$5</f>
        <v>69814.8</v>
      </c>
      <c r="CR198" s="272">
        <f t="shared" si="482"/>
        <v>435142.5</v>
      </c>
      <c r="CS198" s="272">
        <f t="shared" si="482"/>
        <v>147651.9</v>
      </c>
      <c r="CT198" s="272">
        <f t="shared" si="482"/>
        <v>272285.2</v>
      </c>
      <c r="CU198" s="272">
        <f t="shared" si="482"/>
        <v>182594.94</v>
      </c>
      <c r="CV198" s="272">
        <f t="shared" si="482"/>
        <v>620070</v>
      </c>
      <c r="CW198" s="272">
        <f t="shared" si="387"/>
        <v>997881.8600000001</v>
      </c>
      <c r="CX198" s="272">
        <f t="shared" ref="CX198:DC198" si="483">+CX156*CX$5</f>
        <v>0</v>
      </c>
      <c r="CY198" s="272">
        <f t="shared" si="483"/>
        <v>0</v>
      </c>
      <c r="CZ198" s="272">
        <f t="shared" si="483"/>
        <v>0</v>
      </c>
      <c r="DA198" s="272">
        <f t="shared" si="483"/>
        <v>123160.40000000001</v>
      </c>
      <c r="DB198" s="272">
        <f t="shared" si="483"/>
        <v>349688.46</v>
      </c>
      <c r="DC198" s="272">
        <f t="shared" si="483"/>
        <v>525033</v>
      </c>
      <c r="DD198" s="272">
        <f t="shared" si="389"/>
        <v>21304386.879999999</v>
      </c>
      <c r="DE198" s="272">
        <f t="shared" ref="DE198:DJ198" si="484">+DE156*DE$5</f>
        <v>907412.88</v>
      </c>
      <c r="DF198" s="272">
        <f t="shared" si="484"/>
        <v>2473522</v>
      </c>
      <c r="DG198" s="272">
        <f t="shared" si="484"/>
        <v>13280880</v>
      </c>
      <c r="DH198" s="272">
        <f t="shared" si="484"/>
        <v>3032620</v>
      </c>
      <c r="DI198" s="272">
        <f t="shared" si="484"/>
        <v>1609952</v>
      </c>
      <c r="DJ198" s="272">
        <f t="shared" si="484"/>
        <v>0</v>
      </c>
      <c r="DK198" s="272">
        <f t="shared" si="391"/>
        <v>17318665.679999996</v>
      </c>
      <c r="DL198" s="272">
        <f t="shared" si="392"/>
        <v>10568385.129999999</v>
      </c>
      <c r="DM198" s="272">
        <f t="shared" si="393"/>
        <v>5209773.79</v>
      </c>
      <c r="DN198" s="272">
        <f t="shared" ref="DN198:DU198" si="485">+DN156*DN$5</f>
        <v>1174503</v>
      </c>
      <c r="DO198" s="272">
        <f t="shared" si="485"/>
        <v>454374</v>
      </c>
      <c r="DP198" s="272">
        <f t="shared" si="485"/>
        <v>1140851</v>
      </c>
      <c r="DQ198" s="272">
        <f t="shared" si="485"/>
        <v>2015904</v>
      </c>
      <c r="DR198" s="272">
        <f t="shared" si="485"/>
        <v>0</v>
      </c>
      <c r="DS198" s="272">
        <f t="shared" si="485"/>
        <v>47681.600000000006</v>
      </c>
      <c r="DT198" s="272">
        <f t="shared" si="485"/>
        <v>252399</v>
      </c>
      <c r="DU198" s="272">
        <f t="shared" si="485"/>
        <v>124061.19</v>
      </c>
      <c r="DV198" s="272">
        <f t="shared" si="395"/>
        <v>5358611.34</v>
      </c>
      <c r="DW198" s="272">
        <f t="shared" ref="DW198:EM198" si="486">+DW156*DW$5</f>
        <v>1199042.79</v>
      </c>
      <c r="DX198" s="272">
        <f t="shared" si="486"/>
        <v>579618</v>
      </c>
      <c r="DY198" s="272">
        <f t="shared" si="486"/>
        <v>924726</v>
      </c>
      <c r="DZ198" s="272">
        <f t="shared" si="486"/>
        <v>2320793.31</v>
      </c>
      <c r="EA198" s="272">
        <f t="shared" si="486"/>
        <v>0</v>
      </c>
      <c r="EB198" s="272">
        <f t="shared" si="486"/>
        <v>33192.200000000004</v>
      </c>
      <c r="EC198" s="272">
        <f t="shared" si="486"/>
        <v>207597.25</v>
      </c>
      <c r="ED198" s="272">
        <f t="shared" si="486"/>
        <v>93641.790000000008</v>
      </c>
      <c r="EE198" s="272">
        <f t="shared" si="397"/>
        <v>9478728.4000000004</v>
      </c>
      <c r="EF198" s="272">
        <f t="shared" si="486"/>
        <v>2109491.67</v>
      </c>
      <c r="EG198" s="272">
        <f t="shared" si="486"/>
        <v>926939.5</v>
      </c>
      <c r="EH198" s="272">
        <f t="shared" si="486"/>
        <v>1670916</v>
      </c>
      <c r="EI198" s="272">
        <f t="shared" si="486"/>
        <v>4055779.2</v>
      </c>
      <c r="EJ198" s="272">
        <f t="shared" si="486"/>
        <v>0</v>
      </c>
      <c r="EK198" s="272">
        <f t="shared" si="486"/>
        <v>72614.600000000006</v>
      </c>
      <c r="EL198" s="272">
        <f t="shared" si="486"/>
        <v>447612.25</v>
      </c>
      <c r="EM198" s="272">
        <f t="shared" si="486"/>
        <v>195375.18000000002</v>
      </c>
      <c r="EN198" s="272">
        <f t="shared" si="398"/>
        <v>1049694.68</v>
      </c>
      <c r="EO198" s="272">
        <f t="shared" ref="EO198:EV198" si="487">+EO156*EO$5</f>
        <v>247372.95</v>
      </c>
      <c r="EP198" s="272">
        <f t="shared" si="487"/>
        <v>107052.5</v>
      </c>
      <c r="EQ198" s="272">
        <f t="shared" si="487"/>
        <v>386664</v>
      </c>
      <c r="ER198" s="272">
        <f t="shared" si="487"/>
        <v>268592.61</v>
      </c>
      <c r="ES198" s="272">
        <f t="shared" si="487"/>
        <v>0</v>
      </c>
      <c r="ET198" s="272">
        <f t="shared" si="487"/>
        <v>7619.4000000000005</v>
      </c>
      <c r="EU198" s="272">
        <f t="shared" si="487"/>
        <v>12384</v>
      </c>
      <c r="EV198" s="272">
        <f t="shared" si="487"/>
        <v>20009.22</v>
      </c>
      <c r="EW198" s="272">
        <f t="shared" si="400"/>
        <v>2988871.43</v>
      </c>
      <c r="EX198" s="272">
        <f t="shared" ref="EX198:FE198" si="488">+EX156*EX$5</f>
        <v>792109.56</v>
      </c>
      <c r="EY198" s="272">
        <f t="shared" si="488"/>
        <v>225102</v>
      </c>
      <c r="EZ198" s="272">
        <f t="shared" si="488"/>
        <v>808913</v>
      </c>
      <c r="FA198" s="272">
        <f t="shared" si="488"/>
        <v>992044.68</v>
      </c>
      <c r="FB198" s="272">
        <f t="shared" si="488"/>
        <v>4341</v>
      </c>
      <c r="FC198" s="272">
        <f t="shared" si="488"/>
        <v>30477.4</v>
      </c>
      <c r="FD198" s="272">
        <f t="shared" si="488"/>
        <v>92253.5</v>
      </c>
      <c r="FE198" s="272">
        <f t="shared" si="488"/>
        <v>43630.29</v>
      </c>
      <c r="FF198" s="272">
        <f t="shared" si="402"/>
        <v>305168.69</v>
      </c>
      <c r="FG198" s="272">
        <f t="shared" ref="FG198:FN198" si="489">+FG156*FG$5</f>
        <v>187523.49000000002</v>
      </c>
      <c r="FH198" s="272">
        <f t="shared" si="489"/>
        <v>10034</v>
      </c>
      <c r="FI198" s="272">
        <f t="shared" si="489"/>
        <v>60040</v>
      </c>
      <c r="FJ198" s="272">
        <f t="shared" si="489"/>
        <v>29233.710000000003</v>
      </c>
      <c r="FK198" s="272">
        <f t="shared" si="489"/>
        <v>4055.5</v>
      </c>
      <c r="FL198" s="272">
        <f t="shared" si="489"/>
        <v>0</v>
      </c>
      <c r="FM198" s="272">
        <f t="shared" si="489"/>
        <v>8910.25</v>
      </c>
      <c r="FN198" s="272">
        <f t="shared" si="489"/>
        <v>5371.7400000000007</v>
      </c>
      <c r="FO198" s="272">
        <f t="shared" si="404"/>
        <v>283730.63</v>
      </c>
      <c r="FP198" s="272">
        <f t="shared" ref="FP198:FW198" si="490">+FP156*FP$5</f>
        <v>175973.49000000002</v>
      </c>
      <c r="FQ198" s="272">
        <f t="shared" si="490"/>
        <v>5488</v>
      </c>
      <c r="FR198" s="272">
        <f t="shared" si="490"/>
        <v>3199</v>
      </c>
      <c r="FS198" s="272">
        <f t="shared" si="490"/>
        <v>95958.39</v>
      </c>
      <c r="FT198" s="272">
        <f t="shared" si="490"/>
        <v>0</v>
      </c>
      <c r="FU198" s="272">
        <f t="shared" si="490"/>
        <v>0</v>
      </c>
      <c r="FV198" s="272">
        <f t="shared" si="490"/>
        <v>3111.75</v>
      </c>
      <c r="FW198" s="272">
        <f t="shared" si="490"/>
        <v>0</v>
      </c>
      <c r="FX198" s="272">
        <f t="shared" si="406"/>
        <v>1327060.7</v>
      </c>
      <c r="FY198" s="272">
        <f t="shared" ref="FY198:GF198" si="491">+FY156*FY$5</f>
        <v>241220.76</v>
      </c>
      <c r="FZ198" s="272">
        <f t="shared" si="491"/>
        <v>163186.5</v>
      </c>
      <c r="GA198" s="272">
        <f t="shared" si="491"/>
        <v>196058</v>
      </c>
      <c r="GB198" s="272">
        <f t="shared" si="491"/>
        <v>678026.91</v>
      </c>
      <c r="GC198" s="272">
        <f t="shared" si="491"/>
        <v>0</v>
      </c>
      <c r="GD198" s="272">
        <f t="shared" si="491"/>
        <v>5426.2000000000007</v>
      </c>
      <c r="GE198" s="272">
        <f t="shared" si="491"/>
        <v>30362.75</v>
      </c>
      <c r="GF198" s="272">
        <f t="shared" si="491"/>
        <v>12779.58</v>
      </c>
      <c r="GG198" s="272">
        <f t="shared" si="408"/>
        <v>617205.94000000006</v>
      </c>
      <c r="GH198" s="272">
        <f t="shared" ref="GH198:GO198" si="492">+GH156*GH$5</f>
        <v>7042.5300000000007</v>
      </c>
      <c r="GI198" s="272">
        <f t="shared" si="492"/>
        <v>20271</v>
      </c>
      <c r="GJ198" s="272">
        <f t="shared" si="492"/>
        <v>9133</v>
      </c>
      <c r="GK198" s="272">
        <f t="shared" si="492"/>
        <v>296744.91000000003</v>
      </c>
      <c r="GL198" s="272">
        <f t="shared" si="492"/>
        <v>284014.5</v>
      </c>
      <c r="GM198" s="272">
        <f t="shared" si="492"/>
        <v>0</v>
      </c>
      <c r="GN198" s="272">
        <f t="shared" si="492"/>
        <v>0</v>
      </c>
      <c r="GO198" s="272">
        <f t="shared" si="492"/>
        <v>0</v>
      </c>
      <c r="GP198" s="272">
        <f t="shared" si="410"/>
        <v>323356.86</v>
      </c>
      <c r="GQ198" s="272">
        <f t="shared" ref="GQ198:GX198" si="493">+GQ156*GQ$5</f>
        <v>5434.1100000000006</v>
      </c>
      <c r="GR198" s="272">
        <f t="shared" si="493"/>
        <v>117887</v>
      </c>
      <c r="GS198" s="272">
        <f t="shared" si="493"/>
        <v>196588</v>
      </c>
      <c r="GT198" s="272">
        <f t="shared" si="493"/>
        <v>0</v>
      </c>
      <c r="GU198" s="272">
        <f t="shared" si="493"/>
        <v>0</v>
      </c>
      <c r="GV198" s="272">
        <f t="shared" si="493"/>
        <v>0</v>
      </c>
      <c r="GW198" s="272">
        <f t="shared" si="493"/>
        <v>3447.75</v>
      </c>
      <c r="GX198" s="272">
        <f t="shared" si="493"/>
        <v>0</v>
      </c>
      <c r="GY198" s="272">
        <f t="shared" si="412"/>
        <v>904886.3</v>
      </c>
      <c r="GZ198" s="272">
        <f t="shared" ref="GZ198:HH198" si="494">+GZ156*GZ$5</f>
        <v>382477.26</v>
      </c>
      <c r="HA198" s="272">
        <f t="shared" si="494"/>
        <v>139478</v>
      </c>
      <c r="HB198" s="272">
        <f t="shared" si="494"/>
        <v>101259</v>
      </c>
      <c r="HC198" s="272">
        <f t="shared" si="494"/>
        <v>231063.03</v>
      </c>
      <c r="HD198" s="272">
        <f t="shared" si="494"/>
        <v>15222</v>
      </c>
      <c r="HE198" s="272">
        <f t="shared" si="494"/>
        <v>4352.4000000000005</v>
      </c>
      <c r="HF198" s="272">
        <f t="shared" si="494"/>
        <v>28075.5</v>
      </c>
      <c r="HG198" s="272">
        <f t="shared" si="494"/>
        <v>2959.11</v>
      </c>
      <c r="HH198" s="272">
        <f t="shared" si="494"/>
        <v>0</v>
      </c>
    </row>
    <row r="199" spans="1:216" x14ac:dyDescent="0.2">
      <c r="A199" s="263" t="s">
        <v>235</v>
      </c>
      <c r="B199" s="272">
        <f t="shared" si="351"/>
        <v>54399865.280000009</v>
      </c>
      <c r="C199" s="272">
        <f t="shared" si="352"/>
        <v>5121948.5</v>
      </c>
      <c r="D199" s="272">
        <f t="shared" si="353"/>
        <v>3356081</v>
      </c>
      <c r="E199" s="272">
        <f t="shared" si="354"/>
        <v>2207045.75</v>
      </c>
      <c r="F199" s="272">
        <f t="shared" ref="F199:G199" si="495">+F157*F$5</f>
        <v>1577220.75</v>
      </c>
      <c r="G199" s="272">
        <f t="shared" si="495"/>
        <v>629825</v>
      </c>
      <c r="H199" s="272">
        <f t="shared" si="356"/>
        <v>763341.75</v>
      </c>
      <c r="I199" s="272">
        <f t="shared" ref="I199:J199" si="496">+I157*I$5</f>
        <v>571783.5</v>
      </c>
      <c r="J199" s="272">
        <f t="shared" si="496"/>
        <v>191558.25</v>
      </c>
      <c r="K199" s="272">
        <f t="shared" si="358"/>
        <v>367583.25</v>
      </c>
      <c r="L199" s="272">
        <f t="shared" ref="L199:M199" si="497">+L157*L$5</f>
        <v>337551.75</v>
      </c>
      <c r="M199" s="272">
        <f t="shared" si="497"/>
        <v>30031.5</v>
      </c>
      <c r="N199" s="272">
        <f t="shared" si="360"/>
        <v>18110.25</v>
      </c>
      <c r="O199" s="272">
        <f t="shared" ref="O199:P199" si="498">+O157*O$5</f>
        <v>11025</v>
      </c>
      <c r="P199" s="272">
        <f t="shared" si="498"/>
        <v>7085.25</v>
      </c>
      <c r="Q199" s="272">
        <f t="shared" si="362"/>
        <v>308888.25</v>
      </c>
      <c r="R199" s="272">
        <f t="shared" ref="R199:S199" si="499">+R157*R$5</f>
        <v>37239</v>
      </c>
      <c r="S199" s="272">
        <f t="shared" si="499"/>
        <v>271649.25</v>
      </c>
      <c r="T199" s="272">
        <f t="shared" si="364"/>
        <v>941472.5</v>
      </c>
      <c r="U199" s="272">
        <f t="shared" ref="U199:V199" si="500">+U157*U$5</f>
        <v>882636.75</v>
      </c>
      <c r="V199" s="272">
        <f t="shared" si="500"/>
        <v>58835.75</v>
      </c>
      <c r="W199" s="272">
        <f t="shared" si="366"/>
        <v>515506.75</v>
      </c>
      <c r="X199" s="272">
        <f t="shared" ref="X199:Y199" si="501">+X157*X$5</f>
        <v>484488</v>
      </c>
      <c r="Y199" s="272">
        <f t="shared" si="501"/>
        <v>31018.75</v>
      </c>
      <c r="Z199" s="272">
        <f t="shared" si="368"/>
        <v>21838503.850000005</v>
      </c>
      <c r="AA199" s="272">
        <f t="shared" si="369"/>
        <v>18934347.050000004</v>
      </c>
      <c r="AB199" s="272">
        <f t="shared" ref="AB199:AX199" si="502">+AB157*AB$5</f>
        <v>1231712</v>
      </c>
      <c r="AC199" s="272">
        <f t="shared" si="502"/>
        <v>3264574.17</v>
      </c>
      <c r="AD199" s="272">
        <f t="shared" si="502"/>
        <v>1310257.4000000001</v>
      </c>
      <c r="AE199" s="272">
        <f t="shared" si="502"/>
        <v>290572</v>
      </c>
      <c r="AF199" s="272">
        <f t="shared" si="502"/>
        <v>2338612.65</v>
      </c>
      <c r="AG199" s="272">
        <f t="shared" si="502"/>
        <v>3082054</v>
      </c>
      <c r="AH199" s="272">
        <f t="shared" si="502"/>
        <v>3913269.5</v>
      </c>
      <c r="AI199" s="272">
        <f t="shared" si="502"/>
        <v>556413.66</v>
      </c>
      <c r="AJ199" s="272">
        <f t="shared" si="502"/>
        <v>2431666.1999999997</v>
      </c>
      <c r="AK199" s="272">
        <f t="shared" si="502"/>
        <v>334070.55</v>
      </c>
      <c r="AL199" s="272">
        <f t="shared" si="502"/>
        <v>181144.92</v>
      </c>
      <c r="AM199" s="272">
        <f t="shared" si="371"/>
        <v>2904156.8</v>
      </c>
      <c r="AN199" s="272">
        <f t="shared" si="502"/>
        <v>2999</v>
      </c>
      <c r="AO199" s="272">
        <f t="shared" si="502"/>
        <v>425838.27</v>
      </c>
      <c r="AP199" s="272">
        <f t="shared" si="502"/>
        <v>850275.8</v>
      </c>
      <c r="AQ199" s="272">
        <f t="shared" si="502"/>
        <v>11728</v>
      </c>
      <c r="AR199" s="272">
        <f t="shared" si="502"/>
        <v>509089.68000000005</v>
      </c>
      <c r="AS199" s="272">
        <f t="shared" si="502"/>
        <v>253806</v>
      </c>
      <c r="AT199" s="272">
        <f t="shared" si="502"/>
        <v>317076</v>
      </c>
      <c r="AU199" s="272">
        <f t="shared" si="502"/>
        <v>22496.100000000002</v>
      </c>
      <c r="AV199" s="272">
        <f t="shared" si="502"/>
        <v>443961.89999999997</v>
      </c>
      <c r="AW199" s="272">
        <f t="shared" si="502"/>
        <v>21398.52</v>
      </c>
      <c r="AX199" s="272">
        <f t="shared" si="502"/>
        <v>45487.53</v>
      </c>
      <c r="AY199" s="272">
        <f t="shared" si="372"/>
        <v>1547055.7</v>
      </c>
      <c r="AZ199" s="272">
        <f t="shared" si="373"/>
        <v>251015.69</v>
      </c>
      <c r="BA199" s="272">
        <f t="shared" ref="BA199:BF199" si="503">+BA157*BA$5</f>
        <v>246.6</v>
      </c>
      <c r="BB199" s="272">
        <f t="shared" si="503"/>
        <v>42899.25</v>
      </c>
      <c r="BC199" s="272">
        <f t="shared" si="503"/>
        <v>127055.84</v>
      </c>
      <c r="BD199" s="272">
        <f t="shared" si="503"/>
        <v>80814</v>
      </c>
      <c r="BE199" s="272">
        <f t="shared" si="503"/>
        <v>0</v>
      </c>
      <c r="BF199" s="272">
        <f t="shared" si="503"/>
        <v>0</v>
      </c>
      <c r="BG199" s="272">
        <f t="shared" si="375"/>
        <v>33987.449999999997</v>
      </c>
      <c r="BH199" s="272">
        <f t="shared" ref="BH199:BM199" si="504">+BH157*BH$5</f>
        <v>215.20000000000002</v>
      </c>
      <c r="BI199" s="272">
        <f t="shared" si="504"/>
        <v>32396.25</v>
      </c>
      <c r="BJ199" s="272">
        <f t="shared" si="504"/>
        <v>1376</v>
      </c>
      <c r="BK199" s="272">
        <f t="shared" si="504"/>
        <v>0</v>
      </c>
      <c r="BL199" s="272">
        <f t="shared" si="504"/>
        <v>0</v>
      </c>
      <c r="BM199" s="272">
        <f t="shared" si="504"/>
        <v>0</v>
      </c>
      <c r="BN199" s="272">
        <f t="shared" si="377"/>
        <v>182622.31</v>
      </c>
      <c r="BO199" s="272">
        <f t="shared" ref="BO199:BT199" si="505">+BO157*BO$5</f>
        <v>0</v>
      </c>
      <c r="BP199" s="272">
        <f t="shared" si="505"/>
        <v>40053.75</v>
      </c>
      <c r="BQ199" s="272">
        <f t="shared" si="505"/>
        <v>142568.56</v>
      </c>
      <c r="BR199" s="272">
        <f t="shared" si="505"/>
        <v>0</v>
      </c>
      <c r="BS199" s="272">
        <f t="shared" si="505"/>
        <v>0</v>
      </c>
      <c r="BT199" s="272">
        <f t="shared" si="505"/>
        <v>0</v>
      </c>
      <c r="BU199" s="272">
        <f t="shared" si="379"/>
        <v>196992.72000000003</v>
      </c>
      <c r="BV199" s="272">
        <f t="shared" ref="BV199:CA199" si="506">+BV157*BV$5</f>
        <v>845.36</v>
      </c>
      <c r="BW199" s="272">
        <f t="shared" si="506"/>
        <v>43425</v>
      </c>
      <c r="BX199" s="272">
        <f t="shared" si="506"/>
        <v>143769.36000000002</v>
      </c>
      <c r="BY199" s="272">
        <f t="shared" si="506"/>
        <v>8953</v>
      </c>
      <c r="BZ199" s="272">
        <f t="shared" si="506"/>
        <v>0</v>
      </c>
      <c r="CA199" s="272">
        <f t="shared" si="506"/>
        <v>0</v>
      </c>
      <c r="CB199" s="272">
        <f t="shared" si="381"/>
        <v>24387.919999999998</v>
      </c>
      <c r="CC199" s="272">
        <f t="shared" ref="CC199:CH199" si="507">+CC157*CC$5</f>
        <v>0</v>
      </c>
      <c r="CD199" s="272">
        <f t="shared" si="507"/>
        <v>23502</v>
      </c>
      <c r="CE199" s="272">
        <f t="shared" si="507"/>
        <v>885.92000000000007</v>
      </c>
      <c r="CF199" s="272">
        <f t="shared" si="507"/>
        <v>0</v>
      </c>
      <c r="CG199" s="272">
        <f t="shared" si="507"/>
        <v>0</v>
      </c>
      <c r="CH199" s="272">
        <f t="shared" si="507"/>
        <v>0</v>
      </c>
      <c r="CI199" s="272">
        <f t="shared" si="383"/>
        <v>858049.61</v>
      </c>
      <c r="CJ199" s="272">
        <f t="shared" ref="CJ199:CO199" si="508">+CJ157*CJ$5</f>
        <v>7748.12</v>
      </c>
      <c r="CK199" s="272">
        <f t="shared" si="508"/>
        <v>85709.25</v>
      </c>
      <c r="CL199" s="272">
        <f t="shared" si="508"/>
        <v>227330.64</v>
      </c>
      <c r="CM199" s="272">
        <f t="shared" si="508"/>
        <v>0</v>
      </c>
      <c r="CN199" s="272">
        <f t="shared" si="508"/>
        <v>0</v>
      </c>
      <c r="CO199" s="272">
        <f t="shared" si="508"/>
        <v>537261.6</v>
      </c>
      <c r="CP199" s="272">
        <f t="shared" si="385"/>
        <v>832006.94</v>
      </c>
      <c r="CQ199" s="272">
        <f t="shared" ref="CQ199:CV199" si="509">+CQ157*CQ$5</f>
        <v>42578.400000000001</v>
      </c>
      <c r="CR199" s="272">
        <f t="shared" si="509"/>
        <v>170896.5</v>
      </c>
      <c r="CS199" s="272">
        <f t="shared" si="509"/>
        <v>72169.02</v>
      </c>
      <c r="CT199" s="272">
        <f t="shared" si="509"/>
        <v>100710.8</v>
      </c>
      <c r="CU199" s="272">
        <f t="shared" si="509"/>
        <v>85811.22</v>
      </c>
      <c r="CV199" s="272">
        <f t="shared" si="509"/>
        <v>359841</v>
      </c>
      <c r="CW199" s="272">
        <f t="shared" si="387"/>
        <v>124514.75</v>
      </c>
      <c r="CX199" s="272">
        <f t="shared" ref="CX199:DC199" si="510">+CX157*CX$5</f>
        <v>0</v>
      </c>
      <c r="CY199" s="272">
        <f t="shared" si="510"/>
        <v>0</v>
      </c>
      <c r="CZ199" s="272">
        <f t="shared" si="510"/>
        <v>0</v>
      </c>
      <c r="DA199" s="272">
        <f t="shared" si="510"/>
        <v>14773</v>
      </c>
      <c r="DB199" s="272">
        <f t="shared" si="510"/>
        <v>91665.75</v>
      </c>
      <c r="DC199" s="272">
        <f t="shared" si="510"/>
        <v>18076</v>
      </c>
      <c r="DD199" s="272">
        <f t="shared" si="389"/>
        <v>12131585.390000001</v>
      </c>
      <c r="DE199" s="272">
        <f t="shared" ref="DE199:DJ199" si="511">+DE157*DE$5</f>
        <v>462340.89</v>
      </c>
      <c r="DF199" s="272">
        <f t="shared" si="511"/>
        <v>3559525</v>
      </c>
      <c r="DG199" s="272">
        <f t="shared" si="511"/>
        <v>5760880.5</v>
      </c>
      <c r="DH199" s="272">
        <f t="shared" si="511"/>
        <v>451060</v>
      </c>
      <c r="DI199" s="272">
        <f t="shared" si="511"/>
        <v>0</v>
      </c>
      <c r="DJ199" s="272">
        <f t="shared" si="511"/>
        <v>1897779</v>
      </c>
      <c r="DK199" s="272">
        <f t="shared" si="391"/>
        <v>12804250.15</v>
      </c>
      <c r="DL199" s="272">
        <f t="shared" si="392"/>
        <v>8141018.9000000004</v>
      </c>
      <c r="DM199" s="272">
        <f t="shared" si="393"/>
        <v>4156267.9499999997</v>
      </c>
      <c r="DN199" s="272">
        <f t="shared" ref="DN199:DU199" si="512">+DN157*DN$5</f>
        <v>663192.42000000004</v>
      </c>
      <c r="DO199" s="272">
        <f t="shared" si="512"/>
        <v>520769.5</v>
      </c>
      <c r="DP199" s="272">
        <f t="shared" si="512"/>
        <v>1021997</v>
      </c>
      <c r="DQ199" s="272">
        <f t="shared" si="512"/>
        <v>1500015.33</v>
      </c>
      <c r="DR199" s="272">
        <f t="shared" si="512"/>
        <v>3427</v>
      </c>
      <c r="DS199" s="272">
        <f t="shared" si="512"/>
        <v>39172.400000000001</v>
      </c>
      <c r="DT199" s="272">
        <f t="shared" si="512"/>
        <v>274981.5</v>
      </c>
      <c r="DU199" s="272">
        <f t="shared" si="512"/>
        <v>132712.80000000002</v>
      </c>
      <c r="DV199" s="272">
        <f t="shared" si="395"/>
        <v>3984750.95</v>
      </c>
      <c r="DW199" s="272">
        <f t="shared" ref="DW199:EM199" si="513">+DW157*DW$5</f>
        <v>517243.32</v>
      </c>
      <c r="DX199" s="272">
        <f t="shared" si="513"/>
        <v>480565.5</v>
      </c>
      <c r="DY199" s="272">
        <f t="shared" si="513"/>
        <v>980340</v>
      </c>
      <c r="DZ199" s="272">
        <f t="shared" si="513"/>
        <v>1527893.07</v>
      </c>
      <c r="EA199" s="272">
        <f t="shared" si="513"/>
        <v>0</v>
      </c>
      <c r="EB199" s="272">
        <f t="shared" si="513"/>
        <v>28474.2</v>
      </c>
      <c r="EC199" s="272">
        <f t="shared" si="513"/>
        <v>345116</v>
      </c>
      <c r="ED199" s="272">
        <f t="shared" si="513"/>
        <v>105118.86</v>
      </c>
      <c r="EE199" s="272">
        <f t="shared" si="397"/>
        <v>7466856.8700000001</v>
      </c>
      <c r="EF199" s="272">
        <f t="shared" si="513"/>
        <v>1152492.33</v>
      </c>
      <c r="EG199" s="272">
        <f t="shared" si="513"/>
        <v>969147.5</v>
      </c>
      <c r="EH199" s="272">
        <f t="shared" si="513"/>
        <v>1862682</v>
      </c>
      <c r="EI199" s="272">
        <f t="shared" si="513"/>
        <v>2584248.48</v>
      </c>
      <c r="EJ199" s="272">
        <f t="shared" si="513"/>
        <v>3427</v>
      </c>
      <c r="EK199" s="272">
        <f t="shared" si="513"/>
        <v>66984</v>
      </c>
      <c r="EL199" s="272">
        <f t="shared" si="513"/>
        <v>598482</v>
      </c>
      <c r="EM199" s="272">
        <f t="shared" si="513"/>
        <v>229393.56</v>
      </c>
      <c r="EN199" s="272">
        <f t="shared" si="398"/>
        <v>648553.81999999995</v>
      </c>
      <c r="EO199" s="272">
        <f t="shared" ref="EO199:EV199" si="514">+EO157*EO$5</f>
        <v>14315.730000000001</v>
      </c>
      <c r="EP199" s="272">
        <f t="shared" si="514"/>
        <v>26276</v>
      </c>
      <c r="EQ199" s="272">
        <f t="shared" si="514"/>
        <v>139655</v>
      </c>
      <c r="ER199" s="272">
        <f t="shared" si="514"/>
        <v>437590.89</v>
      </c>
      <c r="ES199" s="272">
        <f t="shared" si="514"/>
        <v>0</v>
      </c>
      <c r="ET199" s="272">
        <f t="shared" si="514"/>
        <v>662.6</v>
      </c>
      <c r="EU199" s="272">
        <f t="shared" si="514"/>
        <v>21615.5</v>
      </c>
      <c r="EV199" s="272">
        <f t="shared" si="514"/>
        <v>8438.1</v>
      </c>
      <c r="EW199" s="272">
        <f t="shared" si="400"/>
        <v>1177180.17</v>
      </c>
      <c r="EX199" s="272">
        <f t="shared" ref="EX199:FE199" si="515">+EX157*EX$5</f>
        <v>97383</v>
      </c>
      <c r="EY199" s="272">
        <f t="shared" si="515"/>
        <v>160375.5</v>
      </c>
      <c r="EZ199" s="272">
        <f t="shared" si="515"/>
        <v>265126</v>
      </c>
      <c r="FA199" s="272">
        <f t="shared" si="515"/>
        <v>539856.24</v>
      </c>
      <c r="FB199" s="272">
        <f t="shared" si="515"/>
        <v>2227.5</v>
      </c>
      <c r="FC199" s="272">
        <f t="shared" si="515"/>
        <v>5115.4000000000005</v>
      </c>
      <c r="FD199" s="272">
        <f t="shared" si="515"/>
        <v>81689.5</v>
      </c>
      <c r="FE199" s="272">
        <f t="shared" si="515"/>
        <v>25407.030000000002</v>
      </c>
      <c r="FF199" s="272">
        <f t="shared" si="402"/>
        <v>701429.99</v>
      </c>
      <c r="FG199" s="272">
        <f t="shared" ref="FG199:FN199" si="516">+FG157*FG$5</f>
        <v>154135.74000000002</v>
      </c>
      <c r="FH199" s="272">
        <f t="shared" si="516"/>
        <v>40719</v>
      </c>
      <c r="FI199" s="272">
        <f t="shared" si="516"/>
        <v>315064</v>
      </c>
      <c r="FJ199" s="272">
        <f t="shared" si="516"/>
        <v>149322.69</v>
      </c>
      <c r="FK199" s="272">
        <f t="shared" si="516"/>
        <v>0</v>
      </c>
      <c r="FL199" s="272">
        <f t="shared" si="516"/>
        <v>0</v>
      </c>
      <c r="FM199" s="272">
        <f t="shared" si="516"/>
        <v>36040</v>
      </c>
      <c r="FN199" s="272">
        <f t="shared" si="516"/>
        <v>6148.56</v>
      </c>
      <c r="FO199" s="272">
        <f t="shared" si="404"/>
        <v>161487.19</v>
      </c>
      <c r="FP199" s="272">
        <f t="shared" ref="FP199:FW199" si="517">+FP157*FP$5</f>
        <v>103227.96</v>
      </c>
      <c r="FQ199" s="272">
        <f t="shared" si="517"/>
        <v>0</v>
      </c>
      <c r="FR199" s="272">
        <f t="shared" si="517"/>
        <v>0</v>
      </c>
      <c r="FS199" s="272">
        <f t="shared" si="517"/>
        <v>55344.959999999999</v>
      </c>
      <c r="FT199" s="272">
        <f t="shared" si="517"/>
        <v>0</v>
      </c>
      <c r="FU199" s="272">
        <f t="shared" si="517"/>
        <v>0</v>
      </c>
      <c r="FV199" s="272">
        <f t="shared" si="517"/>
        <v>1885</v>
      </c>
      <c r="FW199" s="272">
        <f t="shared" si="517"/>
        <v>1029.27</v>
      </c>
      <c r="FX199" s="272">
        <f t="shared" si="406"/>
        <v>1086831.5899999999</v>
      </c>
      <c r="FY199" s="272">
        <f t="shared" ref="FY199:GF199" si="518">+FY157*FY$5</f>
        <v>232960.2</v>
      </c>
      <c r="FZ199" s="272">
        <f t="shared" si="518"/>
        <v>145966</v>
      </c>
      <c r="GA199" s="272">
        <f t="shared" si="518"/>
        <v>232711</v>
      </c>
      <c r="GB199" s="272">
        <f t="shared" si="518"/>
        <v>439334.28</v>
      </c>
      <c r="GC199" s="272">
        <f t="shared" si="518"/>
        <v>0</v>
      </c>
      <c r="GD199" s="272">
        <f t="shared" si="518"/>
        <v>1873.4</v>
      </c>
      <c r="GE199" s="272">
        <f t="shared" si="518"/>
        <v>17243.5</v>
      </c>
      <c r="GF199" s="272">
        <f t="shared" si="518"/>
        <v>16743.21</v>
      </c>
      <c r="GG199" s="272">
        <f t="shared" si="408"/>
        <v>554023.39</v>
      </c>
      <c r="GH199" s="272">
        <f t="shared" ref="GH199:GO199" si="519">+GH157*GH$5</f>
        <v>0</v>
      </c>
      <c r="GI199" s="272">
        <f t="shared" si="519"/>
        <v>0</v>
      </c>
      <c r="GJ199" s="272">
        <f t="shared" si="519"/>
        <v>19454</v>
      </c>
      <c r="GK199" s="272">
        <f t="shared" si="519"/>
        <v>213768.39</v>
      </c>
      <c r="GL199" s="272">
        <f t="shared" si="519"/>
        <v>320801</v>
      </c>
      <c r="GM199" s="272">
        <f t="shared" si="519"/>
        <v>0</v>
      </c>
      <c r="GN199" s="272">
        <f t="shared" si="519"/>
        <v>0</v>
      </c>
      <c r="GO199" s="272">
        <f t="shared" si="519"/>
        <v>0</v>
      </c>
      <c r="GP199" s="272">
        <f t="shared" si="410"/>
        <v>277223</v>
      </c>
      <c r="GQ199" s="272">
        <f t="shared" ref="GQ199:GX199" si="520">+GQ157*GQ$5</f>
        <v>0</v>
      </c>
      <c r="GR199" s="272">
        <f t="shared" si="520"/>
        <v>123270</v>
      </c>
      <c r="GS199" s="272">
        <f t="shared" si="520"/>
        <v>153953</v>
      </c>
      <c r="GT199" s="272">
        <f t="shared" si="520"/>
        <v>0</v>
      </c>
      <c r="GU199" s="272">
        <f t="shared" si="520"/>
        <v>0</v>
      </c>
      <c r="GV199" s="272">
        <f t="shared" si="520"/>
        <v>0</v>
      </c>
      <c r="GW199" s="272">
        <f t="shared" si="520"/>
        <v>0</v>
      </c>
      <c r="GX199" s="272">
        <f t="shared" si="520"/>
        <v>0</v>
      </c>
      <c r="GY199" s="272">
        <f t="shared" si="412"/>
        <v>705055.92</v>
      </c>
      <c r="GZ199" s="272">
        <f t="shared" ref="GZ199:HH199" si="521">+GZ157*GZ$5</f>
        <v>158066.70000000001</v>
      </c>
      <c r="HA199" s="272">
        <f t="shared" si="521"/>
        <v>66571</v>
      </c>
      <c r="HB199" s="272">
        <f t="shared" si="521"/>
        <v>94717</v>
      </c>
      <c r="HC199" s="272">
        <f t="shared" si="521"/>
        <v>258811.41</v>
      </c>
      <c r="HD199" s="272">
        <f t="shared" si="521"/>
        <v>19331</v>
      </c>
      <c r="HE199" s="272">
        <f t="shared" si="521"/>
        <v>7899.4000000000005</v>
      </c>
      <c r="HF199" s="272">
        <f t="shared" si="521"/>
        <v>68589.25</v>
      </c>
      <c r="HG199" s="272">
        <f t="shared" si="521"/>
        <v>31070.16</v>
      </c>
      <c r="HH199" s="272">
        <f t="shared" si="521"/>
        <v>0</v>
      </c>
    </row>
    <row r="200" spans="1:216" x14ac:dyDescent="0.2">
      <c r="A200" s="263" t="s">
        <v>236</v>
      </c>
      <c r="B200" s="272">
        <f t="shared" si="351"/>
        <v>37854852.229999997</v>
      </c>
      <c r="C200" s="272">
        <f t="shared" si="352"/>
        <v>3238739</v>
      </c>
      <c r="D200" s="272">
        <f t="shared" si="353"/>
        <v>2504441.5</v>
      </c>
      <c r="E200" s="272">
        <f t="shared" si="354"/>
        <v>1510868</v>
      </c>
      <c r="F200" s="272">
        <f t="shared" ref="F200:G200" si="522">+F158*F$5</f>
        <v>807471</v>
      </c>
      <c r="G200" s="272">
        <f t="shared" si="522"/>
        <v>703397</v>
      </c>
      <c r="H200" s="272">
        <f t="shared" si="356"/>
        <v>815672</v>
      </c>
      <c r="I200" s="272">
        <f t="shared" ref="I200:J200" si="523">+I158*I$5</f>
        <v>201427.5</v>
      </c>
      <c r="J200" s="272">
        <f t="shared" si="523"/>
        <v>614244.5</v>
      </c>
      <c r="K200" s="272">
        <f t="shared" si="358"/>
        <v>156165.75</v>
      </c>
      <c r="L200" s="272">
        <f t="shared" ref="L200:M200" si="524">+L158*L$5</f>
        <v>129861</v>
      </c>
      <c r="M200" s="272">
        <f t="shared" si="524"/>
        <v>26304.75</v>
      </c>
      <c r="N200" s="272">
        <f t="shared" si="360"/>
        <v>21735.75</v>
      </c>
      <c r="O200" s="272">
        <f t="shared" ref="O200:P200" si="525">+O158*O$5</f>
        <v>18327</v>
      </c>
      <c r="P200" s="272">
        <f t="shared" si="525"/>
        <v>3408.75</v>
      </c>
      <c r="Q200" s="272">
        <f t="shared" si="362"/>
        <v>96967.75</v>
      </c>
      <c r="R200" s="272">
        <f t="shared" ref="R200:S200" si="526">+R158*R$5</f>
        <v>60838.5</v>
      </c>
      <c r="S200" s="272">
        <f t="shared" si="526"/>
        <v>36129.25</v>
      </c>
      <c r="T200" s="272">
        <f t="shared" si="364"/>
        <v>416543.75</v>
      </c>
      <c r="U200" s="272">
        <f t="shared" ref="U200:V200" si="527">+U158*U$5</f>
        <v>376076.25</v>
      </c>
      <c r="V200" s="272">
        <f t="shared" si="527"/>
        <v>40467.5</v>
      </c>
      <c r="W200" s="272">
        <f t="shared" si="366"/>
        <v>220786</v>
      </c>
      <c r="X200" s="272">
        <f t="shared" ref="X200:Y200" si="528">+X158*X$5</f>
        <v>186447.75</v>
      </c>
      <c r="Y200" s="272">
        <f t="shared" si="528"/>
        <v>34338.25</v>
      </c>
      <c r="Z200" s="272">
        <f t="shared" si="368"/>
        <v>15051422.4</v>
      </c>
      <c r="AA200" s="272">
        <f t="shared" si="369"/>
        <v>13044753.83</v>
      </c>
      <c r="AB200" s="272">
        <f t="shared" ref="AB200:AX200" si="529">+AB158*AB$5</f>
        <v>474265</v>
      </c>
      <c r="AC200" s="272">
        <f t="shared" si="529"/>
        <v>2828800.92</v>
      </c>
      <c r="AD200" s="272">
        <f t="shared" si="529"/>
        <v>2278700</v>
      </c>
      <c r="AE200" s="272">
        <f t="shared" si="529"/>
        <v>60533</v>
      </c>
      <c r="AF200" s="272">
        <f t="shared" si="529"/>
        <v>993093.09000000008</v>
      </c>
      <c r="AG200" s="272">
        <f t="shared" si="529"/>
        <v>1110068</v>
      </c>
      <c r="AH200" s="272">
        <f t="shared" si="529"/>
        <v>1435907.5</v>
      </c>
      <c r="AI200" s="272">
        <f t="shared" si="529"/>
        <v>519512.4</v>
      </c>
      <c r="AJ200" s="272">
        <f t="shared" si="529"/>
        <v>2851697.4</v>
      </c>
      <c r="AK200" s="272">
        <f t="shared" si="529"/>
        <v>459748.08</v>
      </c>
      <c r="AL200" s="272">
        <f t="shared" si="529"/>
        <v>32428.440000000002</v>
      </c>
      <c r="AM200" s="272">
        <f t="shared" si="371"/>
        <v>2006668.57</v>
      </c>
      <c r="AN200" s="272">
        <f t="shared" si="529"/>
        <v>23159</v>
      </c>
      <c r="AO200" s="272">
        <f t="shared" si="529"/>
        <v>294207.21000000002</v>
      </c>
      <c r="AP200" s="272">
        <f t="shared" si="529"/>
        <v>716324.20000000007</v>
      </c>
      <c r="AQ200" s="272">
        <f t="shared" si="529"/>
        <v>0</v>
      </c>
      <c r="AR200" s="272">
        <f t="shared" si="529"/>
        <v>275508.42000000004</v>
      </c>
      <c r="AS200" s="272">
        <f t="shared" si="529"/>
        <v>28187</v>
      </c>
      <c r="AT200" s="272">
        <f t="shared" si="529"/>
        <v>189000.5</v>
      </c>
      <c r="AU200" s="272">
        <f t="shared" si="529"/>
        <v>73909.11</v>
      </c>
      <c r="AV200" s="272">
        <f t="shared" si="529"/>
        <v>367129.2</v>
      </c>
      <c r="AW200" s="272">
        <f t="shared" si="529"/>
        <v>39243.93</v>
      </c>
      <c r="AX200" s="272">
        <f t="shared" si="529"/>
        <v>0</v>
      </c>
      <c r="AY200" s="272">
        <f t="shared" si="372"/>
        <v>968513.44</v>
      </c>
      <c r="AZ200" s="272">
        <f t="shared" si="373"/>
        <v>158381.88</v>
      </c>
      <c r="BA200" s="272">
        <f t="shared" ref="BA200:BF200" si="530">+BA158*BA$5</f>
        <v>133.52000000000001</v>
      </c>
      <c r="BB200" s="272">
        <f t="shared" si="530"/>
        <v>9189</v>
      </c>
      <c r="BC200" s="272">
        <f t="shared" si="530"/>
        <v>149059.36000000002</v>
      </c>
      <c r="BD200" s="272">
        <f t="shared" si="530"/>
        <v>0</v>
      </c>
      <c r="BE200" s="272">
        <f t="shared" si="530"/>
        <v>0</v>
      </c>
      <c r="BF200" s="272">
        <f t="shared" si="530"/>
        <v>0</v>
      </c>
      <c r="BG200" s="272">
        <f t="shared" si="375"/>
        <v>7708.52</v>
      </c>
      <c r="BH200" s="272">
        <f t="shared" ref="BH200:BM200" si="531">+BH158*BH$5</f>
        <v>788.5</v>
      </c>
      <c r="BI200" s="272">
        <f t="shared" si="531"/>
        <v>5242.5</v>
      </c>
      <c r="BJ200" s="272">
        <f t="shared" si="531"/>
        <v>1677.52</v>
      </c>
      <c r="BK200" s="272">
        <f t="shared" si="531"/>
        <v>0</v>
      </c>
      <c r="BL200" s="272">
        <f t="shared" si="531"/>
        <v>0</v>
      </c>
      <c r="BM200" s="272">
        <f t="shared" si="531"/>
        <v>0</v>
      </c>
      <c r="BN200" s="272">
        <f t="shared" si="377"/>
        <v>304938.99</v>
      </c>
      <c r="BO200" s="272">
        <f t="shared" ref="BO200:BT200" si="532">+BO158*BO$5</f>
        <v>0</v>
      </c>
      <c r="BP200" s="272">
        <f t="shared" si="532"/>
        <v>86712.75</v>
      </c>
      <c r="BQ200" s="272">
        <f t="shared" si="532"/>
        <v>206288.24</v>
      </c>
      <c r="BR200" s="272">
        <f t="shared" si="532"/>
        <v>11938</v>
      </c>
      <c r="BS200" s="272">
        <f t="shared" si="532"/>
        <v>0</v>
      </c>
      <c r="BT200" s="272">
        <f t="shared" si="532"/>
        <v>0</v>
      </c>
      <c r="BU200" s="272">
        <f t="shared" si="379"/>
        <v>224502.82</v>
      </c>
      <c r="BV200" s="272">
        <f t="shared" ref="BV200:CA200" si="533">+BV158*BV$5</f>
        <v>0</v>
      </c>
      <c r="BW200" s="272">
        <f t="shared" si="533"/>
        <v>19201.5</v>
      </c>
      <c r="BX200" s="272">
        <f t="shared" si="533"/>
        <v>196348.32</v>
      </c>
      <c r="BY200" s="272">
        <f t="shared" si="533"/>
        <v>8953</v>
      </c>
      <c r="BZ200" s="272">
        <f t="shared" si="533"/>
        <v>0</v>
      </c>
      <c r="CA200" s="272">
        <f t="shared" si="533"/>
        <v>0</v>
      </c>
      <c r="CB200" s="272">
        <f t="shared" si="381"/>
        <v>1632.98</v>
      </c>
      <c r="CC200" s="272">
        <f t="shared" ref="CC200:CH200" si="534">+CC158*CC$5</f>
        <v>329.86</v>
      </c>
      <c r="CD200" s="272">
        <f t="shared" si="534"/>
        <v>0</v>
      </c>
      <c r="CE200" s="272">
        <f t="shared" si="534"/>
        <v>1303.1200000000001</v>
      </c>
      <c r="CF200" s="272">
        <f t="shared" si="534"/>
        <v>0</v>
      </c>
      <c r="CG200" s="272">
        <f t="shared" si="534"/>
        <v>0</v>
      </c>
      <c r="CH200" s="272">
        <f t="shared" si="534"/>
        <v>0</v>
      </c>
      <c r="CI200" s="272">
        <f t="shared" si="383"/>
        <v>271348.25</v>
      </c>
      <c r="CJ200" s="272">
        <f t="shared" ref="CJ200:CO200" si="535">+CJ158*CJ$5</f>
        <v>12881.98</v>
      </c>
      <c r="CK200" s="272">
        <f t="shared" si="535"/>
        <v>25011.75</v>
      </c>
      <c r="CL200" s="272">
        <f t="shared" si="535"/>
        <v>108251.92</v>
      </c>
      <c r="CM200" s="272">
        <f t="shared" si="535"/>
        <v>4005</v>
      </c>
      <c r="CN200" s="272">
        <f t="shared" si="535"/>
        <v>0</v>
      </c>
      <c r="CO200" s="272">
        <f t="shared" si="535"/>
        <v>121197.6</v>
      </c>
      <c r="CP200" s="272">
        <f t="shared" si="385"/>
        <v>397481.25</v>
      </c>
      <c r="CQ200" s="272">
        <f t="shared" ref="CQ200:CV200" si="536">+CQ158*CQ$5</f>
        <v>19911.2</v>
      </c>
      <c r="CR200" s="272">
        <f t="shared" si="536"/>
        <v>103705.25</v>
      </c>
      <c r="CS200" s="272">
        <f t="shared" si="536"/>
        <v>12795.42</v>
      </c>
      <c r="CT200" s="272">
        <f t="shared" si="536"/>
        <v>130011.40000000001</v>
      </c>
      <c r="CU200" s="272">
        <f t="shared" si="536"/>
        <v>61711.98</v>
      </c>
      <c r="CV200" s="272">
        <f t="shared" si="536"/>
        <v>69346</v>
      </c>
      <c r="CW200" s="272">
        <f t="shared" si="387"/>
        <v>165802.63</v>
      </c>
      <c r="CX200" s="272">
        <f t="shared" ref="CX200:DC200" si="537">+CX158*CX$5</f>
        <v>0</v>
      </c>
      <c r="CY200" s="272">
        <f t="shared" si="537"/>
        <v>0</v>
      </c>
      <c r="CZ200" s="272">
        <f t="shared" si="537"/>
        <v>0</v>
      </c>
      <c r="DA200" s="272">
        <f t="shared" si="537"/>
        <v>40056.800000000003</v>
      </c>
      <c r="DB200" s="272">
        <f t="shared" si="537"/>
        <v>92383.83</v>
      </c>
      <c r="DC200" s="272">
        <f t="shared" si="537"/>
        <v>33362</v>
      </c>
      <c r="DD200" s="272">
        <f t="shared" si="389"/>
        <v>9867325.1799999997</v>
      </c>
      <c r="DE200" s="272">
        <f t="shared" ref="DE200:DJ200" si="538">+DE158*DE$5</f>
        <v>916392.18</v>
      </c>
      <c r="DF200" s="272">
        <f t="shared" si="538"/>
        <v>1623697.5</v>
      </c>
      <c r="DG200" s="272">
        <f t="shared" si="538"/>
        <v>5948395.5</v>
      </c>
      <c r="DH200" s="272">
        <f t="shared" si="538"/>
        <v>847160</v>
      </c>
      <c r="DI200" s="272">
        <f t="shared" si="538"/>
        <v>435896</v>
      </c>
      <c r="DJ200" s="272">
        <f t="shared" si="538"/>
        <v>95784</v>
      </c>
      <c r="DK200" s="272">
        <f t="shared" si="391"/>
        <v>8165568.3300000001</v>
      </c>
      <c r="DL200" s="272">
        <f t="shared" si="392"/>
        <v>4567775.7700000005</v>
      </c>
      <c r="DM200" s="272">
        <f t="shared" si="393"/>
        <v>2305172.73</v>
      </c>
      <c r="DN200" s="272">
        <f t="shared" ref="DN200:DU200" si="539">+DN158*DN$5</f>
        <v>712047.93</v>
      </c>
      <c r="DO200" s="272">
        <f t="shared" si="539"/>
        <v>237578</v>
      </c>
      <c r="DP200" s="272">
        <f t="shared" si="539"/>
        <v>437965</v>
      </c>
      <c r="DQ200" s="272">
        <f t="shared" si="539"/>
        <v>788691.42</v>
      </c>
      <c r="DR200" s="272">
        <f t="shared" si="539"/>
        <v>0</v>
      </c>
      <c r="DS200" s="272">
        <f t="shared" si="539"/>
        <v>24946.800000000003</v>
      </c>
      <c r="DT200" s="272">
        <f t="shared" si="539"/>
        <v>71446.5</v>
      </c>
      <c r="DU200" s="272">
        <f t="shared" si="539"/>
        <v>32497.08</v>
      </c>
      <c r="DV200" s="272">
        <f t="shared" si="395"/>
        <v>2262603.0400000005</v>
      </c>
      <c r="DW200" s="272">
        <f t="shared" ref="DW200:EM200" si="540">+DW158*DW$5</f>
        <v>733186.41</v>
      </c>
      <c r="DX200" s="272">
        <f t="shared" si="540"/>
        <v>316933</v>
      </c>
      <c r="DY200" s="272">
        <f t="shared" si="540"/>
        <v>336338</v>
      </c>
      <c r="DZ200" s="272">
        <f t="shared" si="540"/>
        <v>661895.85</v>
      </c>
      <c r="EA200" s="272">
        <f t="shared" si="540"/>
        <v>0</v>
      </c>
      <c r="EB200" s="272">
        <f t="shared" si="540"/>
        <v>16432.8</v>
      </c>
      <c r="EC200" s="272">
        <f t="shared" si="540"/>
        <v>133762</v>
      </c>
      <c r="ED200" s="272">
        <f t="shared" si="540"/>
        <v>64054.98</v>
      </c>
      <c r="EE200" s="272">
        <f t="shared" si="397"/>
        <v>4101149.4600000004</v>
      </c>
      <c r="EF200" s="272">
        <f t="shared" si="540"/>
        <v>1417520.9400000002</v>
      </c>
      <c r="EG200" s="272">
        <f t="shared" si="540"/>
        <v>525895.5</v>
      </c>
      <c r="EH200" s="272">
        <f t="shared" si="540"/>
        <v>564596</v>
      </c>
      <c r="EI200" s="272">
        <f t="shared" si="540"/>
        <v>1273620.48</v>
      </c>
      <c r="EJ200" s="272">
        <f t="shared" si="540"/>
        <v>0</v>
      </c>
      <c r="EK200" s="272">
        <f t="shared" si="540"/>
        <v>36901.599999999999</v>
      </c>
      <c r="EL200" s="272">
        <f t="shared" si="540"/>
        <v>191793</v>
      </c>
      <c r="EM200" s="272">
        <f t="shared" si="540"/>
        <v>90821.94</v>
      </c>
      <c r="EN200" s="272">
        <f t="shared" si="398"/>
        <v>436109.98000000004</v>
      </c>
      <c r="EO200" s="272">
        <f t="shared" ref="EO200:EV200" si="541">+EO158*EO$5</f>
        <v>20456.7</v>
      </c>
      <c r="EP200" s="272">
        <f t="shared" si="541"/>
        <v>20334</v>
      </c>
      <c r="EQ200" s="272">
        <f t="shared" si="541"/>
        <v>209707</v>
      </c>
      <c r="ER200" s="272">
        <f t="shared" si="541"/>
        <v>172499.58000000002</v>
      </c>
      <c r="ES200" s="272">
        <f t="shared" si="541"/>
        <v>0</v>
      </c>
      <c r="ET200" s="272">
        <f t="shared" si="541"/>
        <v>2353.2000000000003</v>
      </c>
      <c r="EU200" s="272">
        <f t="shared" si="541"/>
        <v>10759.5</v>
      </c>
      <c r="EV200" s="272">
        <f t="shared" si="541"/>
        <v>0</v>
      </c>
      <c r="EW200" s="272">
        <f t="shared" si="400"/>
        <v>1226610.46</v>
      </c>
      <c r="EX200" s="272">
        <f t="shared" ref="EX200:FE200" si="542">+EX158*EX$5</f>
        <v>546761.16</v>
      </c>
      <c r="EY200" s="272">
        <f t="shared" si="542"/>
        <v>80364.5</v>
      </c>
      <c r="EZ200" s="272">
        <f t="shared" si="542"/>
        <v>360535</v>
      </c>
      <c r="FA200" s="272">
        <f t="shared" si="542"/>
        <v>183909.33000000002</v>
      </c>
      <c r="FB200" s="272">
        <f t="shared" si="542"/>
        <v>0</v>
      </c>
      <c r="FC200" s="272">
        <f t="shared" si="542"/>
        <v>2673</v>
      </c>
      <c r="FD200" s="272">
        <f t="shared" si="542"/>
        <v>32614</v>
      </c>
      <c r="FE200" s="272">
        <f t="shared" si="542"/>
        <v>19753.47</v>
      </c>
      <c r="FF200" s="272">
        <f t="shared" si="402"/>
        <v>744784.1100000001</v>
      </c>
      <c r="FG200" s="272">
        <f t="shared" ref="FG200:FN200" si="543">+FG158*FG$5</f>
        <v>385152.9</v>
      </c>
      <c r="FH200" s="272">
        <f t="shared" si="543"/>
        <v>9510</v>
      </c>
      <c r="FI200" s="272">
        <f t="shared" si="543"/>
        <v>97071</v>
      </c>
      <c r="FJ200" s="272">
        <f t="shared" si="543"/>
        <v>249038.13</v>
      </c>
      <c r="FK200" s="272">
        <f t="shared" si="543"/>
        <v>0</v>
      </c>
      <c r="FL200" s="272">
        <f t="shared" si="543"/>
        <v>845.40000000000009</v>
      </c>
      <c r="FM200" s="272">
        <f t="shared" si="543"/>
        <v>0</v>
      </c>
      <c r="FN200" s="272">
        <f t="shared" si="543"/>
        <v>3166.6800000000003</v>
      </c>
      <c r="FO200" s="272">
        <f t="shared" si="404"/>
        <v>136207.88</v>
      </c>
      <c r="FP200" s="272">
        <f t="shared" ref="FP200:FW200" si="544">+FP158*FP$5</f>
        <v>90999.150000000009</v>
      </c>
      <c r="FQ200" s="272">
        <f t="shared" si="544"/>
        <v>6292</v>
      </c>
      <c r="FR200" s="272">
        <f t="shared" si="544"/>
        <v>3646</v>
      </c>
      <c r="FS200" s="272">
        <f t="shared" si="544"/>
        <v>35270.730000000003</v>
      </c>
      <c r="FT200" s="272">
        <f t="shared" si="544"/>
        <v>0</v>
      </c>
      <c r="FU200" s="272">
        <f t="shared" si="544"/>
        <v>0</v>
      </c>
      <c r="FV200" s="272">
        <f t="shared" si="544"/>
        <v>0</v>
      </c>
      <c r="FW200" s="272">
        <f t="shared" si="544"/>
        <v>0</v>
      </c>
      <c r="FX200" s="272">
        <f t="shared" si="406"/>
        <v>909920.00999999989</v>
      </c>
      <c r="FY200" s="272">
        <f t="shared" ref="FY200:GF200" si="545">+FY158*FY$5</f>
        <v>168988.71000000002</v>
      </c>
      <c r="FZ200" s="272">
        <f t="shared" si="545"/>
        <v>334714</v>
      </c>
      <c r="GA200" s="272">
        <f t="shared" si="545"/>
        <v>162379</v>
      </c>
      <c r="GB200" s="272">
        <f t="shared" si="545"/>
        <v>221385.45</v>
      </c>
      <c r="GC200" s="272">
        <f t="shared" si="545"/>
        <v>0</v>
      </c>
      <c r="GD200" s="272">
        <f t="shared" si="545"/>
        <v>3358.6000000000004</v>
      </c>
      <c r="GE200" s="272">
        <f t="shared" si="545"/>
        <v>19094.25</v>
      </c>
      <c r="GF200" s="272">
        <f t="shared" si="545"/>
        <v>0</v>
      </c>
      <c r="GG200" s="272">
        <f t="shared" si="408"/>
        <v>338136.22</v>
      </c>
      <c r="GH200" s="272">
        <f t="shared" ref="GH200:GO200" si="546">+GH158*GH$5</f>
        <v>7032.63</v>
      </c>
      <c r="GI200" s="272">
        <f t="shared" si="546"/>
        <v>0</v>
      </c>
      <c r="GJ200" s="272">
        <f t="shared" si="546"/>
        <v>0</v>
      </c>
      <c r="GK200" s="272">
        <f t="shared" si="546"/>
        <v>54919.590000000004</v>
      </c>
      <c r="GL200" s="272">
        <f t="shared" si="546"/>
        <v>276184</v>
      </c>
      <c r="GM200" s="272">
        <f t="shared" si="546"/>
        <v>0</v>
      </c>
      <c r="GN200" s="272">
        <f t="shared" si="546"/>
        <v>0</v>
      </c>
      <c r="GO200" s="272">
        <f t="shared" si="546"/>
        <v>0</v>
      </c>
      <c r="GP200" s="272">
        <f t="shared" si="410"/>
        <v>23508.5</v>
      </c>
      <c r="GQ200" s="272">
        <f t="shared" ref="GQ200:GX200" si="547">+GQ158*GQ$5</f>
        <v>0</v>
      </c>
      <c r="GR200" s="272">
        <f t="shared" si="547"/>
        <v>23508.5</v>
      </c>
      <c r="GS200" s="272">
        <f t="shared" si="547"/>
        <v>0</v>
      </c>
      <c r="GT200" s="272">
        <f t="shared" si="547"/>
        <v>0</v>
      </c>
      <c r="GU200" s="272">
        <f t="shared" si="547"/>
        <v>0</v>
      </c>
      <c r="GV200" s="272">
        <f t="shared" si="547"/>
        <v>0</v>
      </c>
      <c r="GW200" s="272">
        <f t="shared" si="547"/>
        <v>0</v>
      </c>
      <c r="GX200" s="272">
        <f t="shared" si="547"/>
        <v>0</v>
      </c>
      <c r="GY200" s="272">
        <f t="shared" si="412"/>
        <v>218625.37999999998</v>
      </c>
      <c r="GZ200" s="272">
        <f t="shared" ref="GZ200:HH200" si="548">+GZ158*GZ$5</f>
        <v>82117.53</v>
      </c>
      <c r="HA200" s="272">
        <f t="shared" si="548"/>
        <v>35738.5</v>
      </c>
      <c r="HB200" s="272">
        <f t="shared" si="548"/>
        <v>24075</v>
      </c>
      <c r="HC200" s="272">
        <f t="shared" si="548"/>
        <v>55050.93</v>
      </c>
      <c r="HD200" s="272">
        <f t="shared" si="548"/>
        <v>4455</v>
      </c>
      <c r="HE200" s="272">
        <f t="shared" si="548"/>
        <v>3217.4</v>
      </c>
      <c r="HF200" s="272">
        <f t="shared" si="548"/>
        <v>6506.75</v>
      </c>
      <c r="HG200" s="272">
        <f t="shared" si="548"/>
        <v>7464.27</v>
      </c>
      <c r="HH200" s="272">
        <f t="shared" si="548"/>
        <v>0</v>
      </c>
    </row>
    <row r="201" spans="1:216" x14ac:dyDescent="0.2">
      <c r="A201" s="263" t="s">
        <v>237</v>
      </c>
      <c r="B201" s="272">
        <f t="shared" si="351"/>
        <v>35946860.609999999</v>
      </c>
      <c r="C201" s="272">
        <f t="shared" si="352"/>
        <v>6012379.75</v>
      </c>
      <c r="D201" s="272">
        <f t="shared" si="353"/>
        <v>4584418.25</v>
      </c>
      <c r="E201" s="272">
        <f t="shared" si="354"/>
        <v>2927803.5</v>
      </c>
      <c r="F201" s="272">
        <f t="shared" ref="F201:G201" si="549">+F159*F$5</f>
        <v>782847</v>
      </c>
      <c r="G201" s="272">
        <f t="shared" si="549"/>
        <v>2144956.5</v>
      </c>
      <c r="H201" s="272">
        <f t="shared" si="356"/>
        <v>1416917.5</v>
      </c>
      <c r="I201" s="272">
        <f t="shared" ref="I201:J201" si="550">+I159*I$5</f>
        <v>123053.25</v>
      </c>
      <c r="J201" s="272">
        <f t="shared" si="550"/>
        <v>1293864.25</v>
      </c>
      <c r="K201" s="272">
        <f t="shared" si="358"/>
        <v>215306.25</v>
      </c>
      <c r="L201" s="272">
        <f t="shared" ref="L201:M201" si="551">+L159*L$5</f>
        <v>84801</v>
      </c>
      <c r="M201" s="272">
        <f t="shared" si="551"/>
        <v>130505.25</v>
      </c>
      <c r="N201" s="272">
        <f t="shared" si="360"/>
        <v>24391</v>
      </c>
      <c r="O201" s="272">
        <f t="shared" ref="O201:P201" si="552">+O159*O$5</f>
        <v>8912.25</v>
      </c>
      <c r="P201" s="272">
        <f t="shared" si="552"/>
        <v>15478.75</v>
      </c>
      <c r="Q201" s="272">
        <f t="shared" si="362"/>
        <v>530207.75</v>
      </c>
      <c r="R201" s="272">
        <f t="shared" ref="R201:S201" si="553">+R159*R$5</f>
        <v>514782</v>
      </c>
      <c r="S201" s="272">
        <f t="shared" si="553"/>
        <v>15425.75</v>
      </c>
      <c r="T201" s="272">
        <f t="shared" si="364"/>
        <v>636966.25</v>
      </c>
      <c r="U201" s="272">
        <f t="shared" ref="U201:V201" si="554">+U159*U$5</f>
        <v>491787</v>
      </c>
      <c r="V201" s="272">
        <f t="shared" si="554"/>
        <v>145179.25</v>
      </c>
      <c r="W201" s="272">
        <f t="shared" si="366"/>
        <v>260787.5</v>
      </c>
      <c r="X201" s="272">
        <f t="shared" ref="X201:Y201" si="555">+X159*X$5</f>
        <v>239378.25</v>
      </c>
      <c r="Y201" s="272">
        <f t="shared" si="555"/>
        <v>21409.25</v>
      </c>
      <c r="Z201" s="272">
        <f t="shared" si="368"/>
        <v>12712747.170000002</v>
      </c>
      <c r="AA201" s="272">
        <f t="shared" si="369"/>
        <v>11658131.350000001</v>
      </c>
      <c r="AB201" s="272">
        <f t="shared" ref="AB201:AX201" si="556">+AB159*AB$5</f>
        <v>169350</v>
      </c>
      <c r="AC201" s="272">
        <f t="shared" si="556"/>
        <v>2098566.0300000003</v>
      </c>
      <c r="AD201" s="272">
        <f t="shared" si="556"/>
        <v>822259.20000000007</v>
      </c>
      <c r="AE201" s="272">
        <f t="shared" si="556"/>
        <v>41481.5</v>
      </c>
      <c r="AF201" s="272">
        <f t="shared" si="556"/>
        <v>903360.81</v>
      </c>
      <c r="AG201" s="272">
        <f t="shared" si="556"/>
        <v>886530</v>
      </c>
      <c r="AH201" s="272">
        <f t="shared" si="556"/>
        <v>1033854.5</v>
      </c>
      <c r="AI201" s="272">
        <f t="shared" si="556"/>
        <v>1786917.6600000001</v>
      </c>
      <c r="AJ201" s="272">
        <f t="shared" si="556"/>
        <v>3659598</v>
      </c>
      <c r="AK201" s="272">
        <f t="shared" si="556"/>
        <v>175170.6</v>
      </c>
      <c r="AL201" s="272">
        <f t="shared" si="556"/>
        <v>81043.05</v>
      </c>
      <c r="AM201" s="272">
        <f t="shared" si="371"/>
        <v>1054615.8199999998</v>
      </c>
      <c r="AN201" s="272">
        <f t="shared" si="556"/>
        <v>22567</v>
      </c>
      <c r="AO201" s="272">
        <f t="shared" si="556"/>
        <v>186778.02000000002</v>
      </c>
      <c r="AP201" s="272">
        <f t="shared" si="556"/>
        <v>210361.40000000002</v>
      </c>
      <c r="AQ201" s="272">
        <f t="shared" si="556"/>
        <v>0</v>
      </c>
      <c r="AR201" s="272">
        <f t="shared" si="556"/>
        <v>170017.32</v>
      </c>
      <c r="AS201" s="272">
        <f t="shared" si="556"/>
        <v>49927</v>
      </c>
      <c r="AT201" s="272">
        <f t="shared" si="556"/>
        <v>58474</v>
      </c>
      <c r="AU201" s="272">
        <f t="shared" si="556"/>
        <v>148202.34</v>
      </c>
      <c r="AV201" s="272">
        <f t="shared" si="556"/>
        <v>195039.9</v>
      </c>
      <c r="AW201" s="272">
        <f t="shared" si="556"/>
        <v>3782.46</v>
      </c>
      <c r="AX201" s="272">
        <f t="shared" si="556"/>
        <v>9466.380000000001</v>
      </c>
      <c r="AY201" s="272">
        <f t="shared" si="372"/>
        <v>1021233.2299999999</v>
      </c>
      <c r="AZ201" s="272">
        <f t="shared" si="373"/>
        <v>38526.78</v>
      </c>
      <c r="BA201" s="272">
        <f t="shared" ref="BA201:BF201" si="557">+BA159*BA$5</f>
        <v>512.06000000000006</v>
      </c>
      <c r="BB201" s="272">
        <f t="shared" si="557"/>
        <v>0</v>
      </c>
      <c r="BC201" s="272">
        <f t="shared" si="557"/>
        <v>38014.720000000001</v>
      </c>
      <c r="BD201" s="272">
        <f t="shared" si="557"/>
        <v>0</v>
      </c>
      <c r="BE201" s="272">
        <f t="shared" si="557"/>
        <v>0</v>
      </c>
      <c r="BF201" s="272">
        <f t="shared" si="557"/>
        <v>0</v>
      </c>
      <c r="BG201" s="272">
        <f t="shared" si="375"/>
        <v>23432.620000000003</v>
      </c>
      <c r="BH201" s="272">
        <f t="shared" ref="BH201:BM201" si="558">+BH159*BH$5</f>
        <v>10840.54</v>
      </c>
      <c r="BI201" s="272">
        <f t="shared" si="558"/>
        <v>0</v>
      </c>
      <c r="BJ201" s="272">
        <f t="shared" si="558"/>
        <v>12592.08</v>
      </c>
      <c r="BK201" s="272">
        <f t="shared" si="558"/>
        <v>0</v>
      </c>
      <c r="BL201" s="272">
        <f t="shared" si="558"/>
        <v>0</v>
      </c>
      <c r="BM201" s="272">
        <f t="shared" si="558"/>
        <v>0</v>
      </c>
      <c r="BN201" s="272">
        <f t="shared" si="377"/>
        <v>176680.64</v>
      </c>
      <c r="BO201" s="272">
        <f t="shared" ref="BO201:BT201" si="559">+BO159*BO$5</f>
        <v>0</v>
      </c>
      <c r="BP201" s="272">
        <f t="shared" si="559"/>
        <v>44160</v>
      </c>
      <c r="BQ201" s="272">
        <f t="shared" si="559"/>
        <v>132520.64000000001</v>
      </c>
      <c r="BR201" s="272">
        <f t="shared" si="559"/>
        <v>0</v>
      </c>
      <c r="BS201" s="272">
        <f t="shared" si="559"/>
        <v>0</v>
      </c>
      <c r="BT201" s="272">
        <f t="shared" si="559"/>
        <v>0</v>
      </c>
      <c r="BU201" s="272">
        <f t="shared" si="379"/>
        <v>171331.72</v>
      </c>
      <c r="BV201" s="272">
        <f t="shared" ref="BV201:CA201" si="560">+BV159*BV$5</f>
        <v>376.98</v>
      </c>
      <c r="BW201" s="272">
        <f t="shared" si="560"/>
        <v>37267.5</v>
      </c>
      <c r="BX201" s="272">
        <f t="shared" si="560"/>
        <v>117666.24000000001</v>
      </c>
      <c r="BY201" s="272">
        <f t="shared" si="560"/>
        <v>16021</v>
      </c>
      <c r="BZ201" s="272">
        <f t="shared" si="560"/>
        <v>0</v>
      </c>
      <c r="CA201" s="272">
        <f t="shared" si="560"/>
        <v>0</v>
      </c>
      <c r="CB201" s="272">
        <f t="shared" si="381"/>
        <v>501.06</v>
      </c>
      <c r="CC201" s="272">
        <f t="shared" ref="CC201:CH201" si="561">+CC159*CC$5</f>
        <v>501.06</v>
      </c>
      <c r="CD201" s="272">
        <f t="shared" si="561"/>
        <v>0</v>
      </c>
      <c r="CE201" s="272">
        <f t="shared" si="561"/>
        <v>0</v>
      </c>
      <c r="CF201" s="272">
        <f t="shared" si="561"/>
        <v>0</v>
      </c>
      <c r="CG201" s="272">
        <f t="shared" si="561"/>
        <v>0</v>
      </c>
      <c r="CH201" s="272">
        <f t="shared" si="561"/>
        <v>0</v>
      </c>
      <c r="CI201" s="272">
        <f t="shared" si="383"/>
        <v>610760.40999999992</v>
      </c>
      <c r="CJ201" s="272">
        <f t="shared" ref="CJ201:CO201" si="562">+CJ159*CJ$5</f>
        <v>21986.240000000002</v>
      </c>
      <c r="CK201" s="272">
        <f t="shared" si="562"/>
        <v>11708.25</v>
      </c>
      <c r="CL201" s="272">
        <f t="shared" si="562"/>
        <v>374189.92</v>
      </c>
      <c r="CM201" s="272">
        <f t="shared" si="562"/>
        <v>15000</v>
      </c>
      <c r="CN201" s="272">
        <f t="shared" si="562"/>
        <v>0</v>
      </c>
      <c r="CO201" s="272">
        <f t="shared" si="562"/>
        <v>187876</v>
      </c>
      <c r="CP201" s="272">
        <f t="shared" si="385"/>
        <v>1015144.8500000001</v>
      </c>
      <c r="CQ201" s="272">
        <f t="shared" ref="CQ201:CV201" si="563">+CQ159*CQ$5</f>
        <v>22494.2</v>
      </c>
      <c r="CR201" s="272">
        <f t="shared" si="563"/>
        <v>252272.25</v>
      </c>
      <c r="CS201" s="272">
        <f t="shared" si="563"/>
        <v>44406.12</v>
      </c>
      <c r="CT201" s="272">
        <f t="shared" si="563"/>
        <v>207156.80000000002</v>
      </c>
      <c r="CU201" s="272">
        <f t="shared" si="563"/>
        <v>282729.48000000004</v>
      </c>
      <c r="CV201" s="272">
        <f t="shared" si="563"/>
        <v>206086</v>
      </c>
      <c r="CW201" s="272">
        <f t="shared" si="387"/>
        <v>52410.720000000001</v>
      </c>
      <c r="CX201" s="272">
        <f t="shared" ref="CX201:DC201" si="564">+CX159*CX$5</f>
        <v>0</v>
      </c>
      <c r="CY201" s="272">
        <f t="shared" si="564"/>
        <v>0</v>
      </c>
      <c r="CZ201" s="272">
        <f t="shared" si="564"/>
        <v>0</v>
      </c>
      <c r="DA201" s="272">
        <f t="shared" si="564"/>
        <v>20597.400000000001</v>
      </c>
      <c r="DB201" s="272">
        <f t="shared" si="564"/>
        <v>31813.32</v>
      </c>
      <c r="DC201" s="272">
        <f t="shared" si="564"/>
        <v>0</v>
      </c>
      <c r="DD201" s="272">
        <f t="shared" si="389"/>
        <v>9330157.1699999999</v>
      </c>
      <c r="DE201" s="272">
        <f t="shared" ref="DE201:DJ201" si="565">+DE159*DE$5</f>
        <v>1036546.17</v>
      </c>
      <c r="DF201" s="272">
        <f t="shared" si="565"/>
        <v>1255539.5</v>
      </c>
      <c r="DG201" s="272">
        <f t="shared" si="565"/>
        <v>6724876.5</v>
      </c>
      <c r="DH201" s="272">
        <f t="shared" si="565"/>
        <v>313195</v>
      </c>
      <c r="DI201" s="272">
        <f t="shared" si="565"/>
        <v>0</v>
      </c>
      <c r="DJ201" s="272">
        <f t="shared" si="565"/>
        <v>0</v>
      </c>
      <c r="DK201" s="272">
        <f t="shared" si="391"/>
        <v>5802787.7199999997</v>
      </c>
      <c r="DL201" s="272">
        <f t="shared" si="392"/>
        <v>3040170.3400000003</v>
      </c>
      <c r="DM201" s="272">
        <f t="shared" si="393"/>
        <v>2157757.35</v>
      </c>
      <c r="DN201" s="272">
        <f t="shared" ref="DN201:DU201" si="566">+DN159*DN$5</f>
        <v>932010.42</v>
      </c>
      <c r="DO201" s="272">
        <f t="shared" si="566"/>
        <v>130545.5</v>
      </c>
      <c r="DP201" s="272">
        <f t="shared" si="566"/>
        <v>414381</v>
      </c>
      <c r="DQ201" s="272">
        <f t="shared" si="566"/>
        <v>500495.49000000005</v>
      </c>
      <c r="DR201" s="272">
        <f t="shared" si="566"/>
        <v>0</v>
      </c>
      <c r="DS201" s="272">
        <f t="shared" si="566"/>
        <v>3966</v>
      </c>
      <c r="DT201" s="272">
        <f t="shared" si="566"/>
        <v>80248.75</v>
      </c>
      <c r="DU201" s="272">
        <f t="shared" si="566"/>
        <v>96110.19</v>
      </c>
      <c r="DV201" s="272">
        <f t="shared" si="395"/>
        <v>882412.99000000011</v>
      </c>
      <c r="DW201" s="272">
        <f t="shared" ref="DW201:EM201" si="567">+DW159*DW$5</f>
        <v>163647.99000000002</v>
      </c>
      <c r="DX201" s="272">
        <f t="shared" si="567"/>
        <v>169886.5</v>
      </c>
      <c r="DY201" s="272">
        <f t="shared" si="567"/>
        <v>94686</v>
      </c>
      <c r="DZ201" s="272">
        <f t="shared" si="567"/>
        <v>411657.84</v>
      </c>
      <c r="EA201" s="272">
        <f t="shared" si="567"/>
        <v>0</v>
      </c>
      <c r="EB201" s="272">
        <f t="shared" si="567"/>
        <v>5354</v>
      </c>
      <c r="EC201" s="272">
        <f t="shared" si="567"/>
        <v>17000.5</v>
      </c>
      <c r="ED201" s="272">
        <f t="shared" si="567"/>
        <v>20180.16</v>
      </c>
      <c r="EE201" s="272">
        <f t="shared" si="397"/>
        <v>2770653.6500000004</v>
      </c>
      <c r="EF201" s="272">
        <f t="shared" si="567"/>
        <v>1073497.9200000002</v>
      </c>
      <c r="EG201" s="272">
        <f t="shared" si="567"/>
        <v>279738.5</v>
      </c>
      <c r="EH201" s="272">
        <f t="shared" si="567"/>
        <v>487991</v>
      </c>
      <c r="EI201" s="272">
        <f t="shared" si="567"/>
        <v>718620.21000000008</v>
      </c>
      <c r="EJ201" s="272">
        <f t="shared" si="567"/>
        <v>0</v>
      </c>
      <c r="EK201" s="272">
        <f t="shared" si="567"/>
        <v>9319.8000000000011</v>
      </c>
      <c r="EL201" s="272">
        <f t="shared" si="567"/>
        <v>93037</v>
      </c>
      <c r="EM201" s="272">
        <f t="shared" si="567"/>
        <v>108449.22</v>
      </c>
      <c r="EN201" s="272">
        <f t="shared" si="398"/>
        <v>264281.94</v>
      </c>
      <c r="EO201" s="272">
        <f t="shared" ref="EO201:EV201" si="568">+EO159*EO$5</f>
        <v>19823.100000000002</v>
      </c>
      <c r="EP201" s="272">
        <f t="shared" si="568"/>
        <v>20693.5</v>
      </c>
      <c r="EQ201" s="272">
        <f t="shared" si="568"/>
        <v>21076</v>
      </c>
      <c r="ER201" s="272">
        <f t="shared" si="568"/>
        <v>191478.21000000002</v>
      </c>
      <c r="ES201" s="272">
        <f t="shared" si="568"/>
        <v>0</v>
      </c>
      <c r="ET201" s="272">
        <f t="shared" si="568"/>
        <v>0</v>
      </c>
      <c r="EU201" s="272">
        <f t="shared" si="568"/>
        <v>3370</v>
      </c>
      <c r="EV201" s="272">
        <f t="shared" si="568"/>
        <v>7841.13</v>
      </c>
      <c r="EW201" s="272">
        <f t="shared" si="400"/>
        <v>564774.51</v>
      </c>
      <c r="EX201" s="272">
        <f t="shared" ref="EX201:FE201" si="569">+EX159*EX$5</f>
        <v>170296.17</v>
      </c>
      <c r="EY201" s="272">
        <f t="shared" si="569"/>
        <v>35870</v>
      </c>
      <c r="EZ201" s="272">
        <f t="shared" si="569"/>
        <v>89666</v>
      </c>
      <c r="FA201" s="272">
        <f t="shared" si="569"/>
        <v>213339.39</v>
      </c>
      <c r="FB201" s="272">
        <f t="shared" si="569"/>
        <v>400</v>
      </c>
      <c r="FC201" s="272">
        <f t="shared" si="569"/>
        <v>5619.2000000000007</v>
      </c>
      <c r="FD201" s="272">
        <f t="shared" si="569"/>
        <v>27713</v>
      </c>
      <c r="FE201" s="272">
        <f t="shared" si="569"/>
        <v>21870.75</v>
      </c>
      <c r="FF201" s="272">
        <f t="shared" si="402"/>
        <v>206674.12</v>
      </c>
      <c r="FG201" s="272">
        <f t="shared" ref="FG201:FN201" si="570">+FG159*FG$5</f>
        <v>89457.72</v>
      </c>
      <c r="FH201" s="272">
        <f t="shared" si="570"/>
        <v>25069</v>
      </c>
      <c r="FI201" s="272">
        <f t="shared" si="570"/>
        <v>16793</v>
      </c>
      <c r="FJ201" s="272">
        <f t="shared" si="570"/>
        <v>10023.09</v>
      </c>
      <c r="FK201" s="272">
        <f t="shared" si="570"/>
        <v>1770.5</v>
      </c>
      <c r="FL201" s="272">
        <f t="shared" si="570"/>
        <v>16933.2</v>
      </c>
      <c r="FM201" s="272">
        <f t="shared" si="570"/>
        <v>23992.25</v>
      </c>
      <c r="FN201" s="272">
        <f t="shared" si="570"/>
        <v>22635.360000000001</v>
      </c>
      <c r="FO201" s="272">
        <f t="shared" si="404"/>
        <v>343347.51</v>
      </c>
      <c r="FP201" s="272">
        <f t="shared" ref="FP201:FW201" si="571">+FP159*FP$5</f>
        <v>295030.23000000004</v>
      </c>
      <c r="FQ201" s="272">
        <f t="shared" si="571"/>
        <v>0</v>
      </c>
      <c r="FR201" s="272">
        <f t="shared" si="571"/>
        <v>0</v>
      </c>
      <c r="FS201" s="272">
        <f t="shared" si="571"/>
        <v>45215.28</v>
      </c>
      <c r="FT201" s="272">
        <f t="shared" si="571"/>
        <v>0</v>
      </c>
      <c r="FU201" s="272">
        <f t="shared" si="571"/>
        <v>0</v>
      </c>
      <c r="FV201" s="272">
        <f t="shared" si="571"/>
        <v>3102</v>
      </c>
      <c r="FW201" s="272">
        <f t="shared" si="571"/>
        <v>0</v>
      </c>
      <c r="FX201" s="272">
        <f t="shared" si="406"/>
        <v>938476.8899999999</v>
      </c>
      <c r="FY201" s="272">
        <f t="shared" ref="FY201:GF201" si="572">+FY159*FY$5</f>
        <v>118724.1</v>
      </c>
      <c r="FZ201" s="272">
        <f t="shared" si="572"/>
        <v>140257</v>
      </c>
      <c r="GA201" s="272">
        <f t="shared" si="572"/>
        <v>328418</v>
      </c>
      <c r="GB201" s="272">
        <f t="shared" si="572"/>
        <v>337703.85000000003</v>
      </c>
      <c r="GC201" s="272">
        <f t="shared" si="572"/>
        <v>0</v>
      </c>
      <c r="GD201" s="272">
        <f t="shared" si="572"/>
        <v>2054.6</v>
      </c>
      <c r="GE201" s="272">
        <f t="shared" si="572"/>
        <v>7962.25</v>
      </c>
      <c r="GF201" s="272">
        <f t="shared" si="572"/>
        <v>3357.09</v>
      </c>
      <c r="GG201" s="272">
        <f t="shared" si="408"/>
        <v>57476.18</v>
      </c>
      <c r="GH201" s="272">
        <f t="shared" ref="GH201:GO201" si="573">+GH159*GH$5</f>
        <v>0</v>
      </c>
      <c r="GI201" s="272">
        <f t="shared" si="573"/>
        <v>2079</v>
      </c>
      <c r="GJ201" s="272">
        <f t="shared" si="573"/>
        <v>0</v>
      </c>
      <c r="GK201" s="272">
        <f t="shared" si="573"/>
        <v>22009.68</v>
      </c>
      <c r="GL201" s="272">
        <f t="shared" si="573"/>
        <v>33387.5</v>
      </c>
      <c r="GM201" s="272">
        <f t="shared" si="573"/>
        <v>0</v>
      </c>
      <c r="GN201" s="272">
        <f t="shared" si="573"/>
        <v>0</v>
      </c>
      <c r="GO201" s="272">
        <f t="shared" si="573"/>
        <v>0</v>
      </c>
      <c r="GP201" s="272">
        <f t="shared" si="410"/>
        <v>359334.82</v>
      </c>
      <c r="GQ201" s="272">
        <f t="shared" ref="GQ201:GX201" si="574">+GQ159*GQ$5</f>
        <v>2129.8200000000002</v>
      </c>
      <c r="GR201" s="272">
        <f t="shared" si="574"/>
        <v>52849</v>
      </c>
      <c r="GS201" s="272">
        <f t="shared" si="574"/>
        <v>304356</v>
      </c>
      <c r="GT201" s="272">
        <f t="shared" si="574"/>
        <v>0</v>
      </c>
      <c r="GU201" s="272">
        <f t="shared" si="574"/>
        <v>0</v>
      </c>
      <c r="GV201" s="272">
        <f t="shared" si="574"/>
        <v>0</v>
      </c>
      <c r="GW201" s="272">
        <f t="shared" si="574"/>
        <v>0</v>
      </c>
      <c r="GX201" s="272">
        <f t="shared" si="574"/>
        <v>0</v>
      </c>
      <c r="GY201" s="272">
        <f t="shared" si="412"/>
        <v>292533.35000000003</v>
      </c>
      <c r="GZ201" s="272">
        <f t="shared" ref="GZ201:HH201" si="575">+GZ159*GZ$5</f>
        <v>25718.550000000003</v>
      </c>
      <c r="HA201" s="272">
        <f t="shared" si="575"/>
        <v>28465.5</v>
      </c>
      <c r="HB201" s="272">
        <f t="shared" si="575"/>
        <v>27181</v>
      </c>
      <c r="HC201" s="272">
        <f t="shared" si="575"/>
        <v>120779.34000000001</v>
      </c>
      <c r="HD201" s="272">
        <f t="shared" si="575"/>
        <v>4112.5</v>
      </c>
      <c r="HE201" s="272">
        <f t="shared" si="575"/>
        <v>0</v>
      </c>
      <c r="HF201" s="272">
        <f t="shared" si="575"/>
        <v>15933</v>
      </c>
      <c r="HG201" s="272">
        <f t="shared" si="575"/>
        <v>70343.460000000006</v>
      </c>
      <c r="HH201" s="272">
        <f t="shared" si="575"/>
        <v>0</v>
      </c>
    </row>
    <row r="202" spans="1:216" x14ac:dyDescent="0.2">
      <c r="A202" s="263" t="s">
        <v>238</v>
      </c>
      <c r="B202" s="272">
        <f t="shared" si="351"/>
        <v>37972561.759999998</v>
      </c>
      <c r="C202" s="272">
        <f t="shared" si="352"/>
        <v>6583908.75</v>
      </c>
      <c r="D202" s="272">
        <f t="shared" si="353"/>
        <v>4445694.25</v>
      </c>
      <c r="E202" s="272">
        <f t="shared" si="354"/>
        <v>2356280.75</v>
      </c>
      <c r="F202" s="272">
        <f t="shared" ref="F202:G202" si="576">+F160*F$5</f>
        <v>1242133.5</v>
      </c>
      <c r="G202" s="272">
        <f t="shared" si="576"/>
        <v>1114147.25</v>
      </c>
      <c r="H202" s="272">
        <f t="shared" si="356"/>
        <v>1866730.5</v>
      </c>
      <c r="I202" s="272">
        <f t="shared" ref="I202:J202" si="577">+I160*I$5</f>
        <v>647454</v>
      </c>
      <c r="J202" s="272">
        <f t="shared" si="577"/>
        <v>1219276.5</v>
      </c>
      <c r="K202" s="272">
        <f t="shared" si="358"/>
        <v>187981.75</v>
      </c>
      <c r="L202" s="272">
        <f t="shared" ref="L202:M202" si="578">+L160*L$5</f>
        <v>37281</v>
      </c>
      <c r="M202" s="272">
        <f t="shared" si="578"/>
        <v>150700.75</v>
      </c>
      <c r="N202" s="272">
        <f t="shared" si="360"/>
        <v>34701.25</v>
      </c>
      <c r="O202" s="272">
        <f t="shared" ref="O202:P202" si="579">+O160*O$5</f>
        <v>9205.5</v>
      </c>
      <c r="P202" s="272">
        <f t="shared" si="579"/>
        <v>25495.75</v>
      </c>
      <c r="Q202" s="272">
        <f t="shared" si="362"/>
        <v>2789.5</v>
      </c>
      <c r="R202" s="272">
        <f t="shared" ref="R202:S202" si="580">+R160*R$5</f>
        <v>0</v>
      </c>
      <c r="S202" s="272">
        <f t="shared" si="580"/>
        <v>2789.5</v>
      </c>
      <c r="T202" s="272">
        <f t="shared" si="364"/>
        <v>571023.25</v>
      </c>
      <c r="U202" s="272">
        <f t="shared" ref="U202:V202" si="581">+U160*U$5</f>
        <v>474613.5</v>
      </c>
      <c r="V202" s="272">
        <f t="shared" si="581"/>
        <v>96409.75</v>
      </c>
      <c r="W202" s="272">
        <f t="shared" si="366"/>
        <v>1564401.75</v>
      </c>
      <c r="X202" s="272">
        <f t="shared" ref="X202:Y202" si="582">+X160*X$5</f>
        <v>1536479.25</v>
      </c>
      <c r="Y202" s="272">
        <f t="shared" si="582"/>
        <v>27922.5</v>
      </c>
      <c r="Z202" s="272">
        <f t="shared" si="368"/>
        <v>11886461.100000001</v>
      </c>
      <c r="AA202" s="272">
        <f t="shared" si="369"/>
        <v>10658892.630000001</v>
      </c>
      <c r="AB202" s="272">
        <f t="shared" ref="AB202:AX202" si="583">+AB160*AB$5</f>
        <v>84629</v>
      </c>
      <c r="AC202" s="272">
        <f t="shared" si="583"/>
        <v>3323571.9000000004</v>
      </c>
      <c r="AD202" s="272">
        <f t="shared" si="583"/>
        <v>541651.80000000005</v>
      </c>
      <c r="AE202" s="272">
        <f t="shared" si="583"/>
        <v>13467.5</v>
      </c>
      <c r="AF202" s="272">
        <f t="shared" si="583"/>
        <v>480790.2</v>
      </c>
      <c r="AG202" s="272">
        <f t="shared" si="583"/>
        <v>808341</v>
      </c>
      <c r="AH202" s="272">
        <f t="shared" si="583"/>
        <v>924855.5</v>
      </c>
      <c r="AI202" s="272">
        <f t="shared" si="583"/>
        <v>717313.08000000007</v>
      </c>
      <c r="AJ202" s="272">
        <f t="shared" si="583"/>
        <v>3431499</v>
      </c>
      <c r="AK202" s="272">
        <f t="shared" si="583"/>
        <v>197563.41</v>
      </c>
      <c r="AL202" s="272">
        <f t="shared" si="583"/>
        <v>135210.24000000002</v>
      </c>
      <c r="AM202" s="272">
        <f t="shared" si="371"/>
        <v>1227568.47</v>
      </c>
      <c r="AN202" s="272">
        <f t="shared" si="583"/>
        <v>0</v>
      </c>
      <c r="AO202" s="272">
        <f t="shared" si="583"/>
        <v>708402.09000000008</v>
      </c>
      <c r="AP202" s="272">
        <f t="shared" si="583"/>
        <v>249483.6</v>
      </c>
      <c r="AQ202" s="272">
        <f t="shared" si="583"/>
        <v>0</v>
      </c>
      <c r="AR202" s="272">
        <f t="shared" si="583"/>
        <v>129720.36</v>
      </c>
      <c r="AS202" s="272">
        <f t="shared" si="583"/>
        <v>28787</v>
      </c>
      <c r="AT202" s="272">
        <f t="shared" si="583"/>
        <v>47002</v>
      </c>
      <c r="AU202" s="272">
        <f t="shared" si="583"/>
        <v>4420.0200000000004</v>
      </c>
      <c r="AV202" s="272">
        <f t="shared" si="583"/>
        <v>59753.399999999994</v>
      </c>
      <c r="AW202" s="272">
        <f t="shared" si="583"/>
        <v>0</v>
      </c>
      <c r="AX202" s="272">
        <f t="shared" si="583"/>
        <v>0</v>
      </c>
      <c r="AY202" s="272">
        <f t="shared" si="372"/>
        <v>905779.88000000012</v>
      </c>
      <c r="AZ202" s="272">
        <f t="shared" si="373"/>
        <v>133326.13</v>
      </c>
      <c r="BA202" s="272">
        <f t="shared" ref="BA202:BF202" si="584">+BA160*BA$5</f>
        <v>20654.740000000002</v>
      </c>
      <c r="BB202" s="272">
        <f t="shared" si="584"/>
        <v>36483.75</v>
      </c>
      <c r="BC202" s="272">
        <f t="shared" si="584"/>
        <v>32992.639999999999</v>
      </c>
      <c r="BD202" s="272">
        <f t="shared" si="584"/>
        <v>43195</v>
      </c>
      <c r="BE202" s="272">
        <f t="shared" si="584"/>
        <v>0</v>
      </c>
      <c r="BF202" s="272">
        <f t="shared" si="584"/>
        <v>0</v>
      </c>
      <c r="BG202" s="272">
        <f t="shared" si="375"/>
        <v>1445.04</v>
      </c>
      <c r="BH202" s="272">
        <f t="shared" ref="BH202:BM202" si="585">+BH160*BH$5</f>
        <v>0</v>
      </c>
      <c r="BI202" s="272">
        <f t="shared" si="585"/>
        <v>0</v>
      </c>
      <c r="BJ202" s="272">
        <f t="shared" si="585"/>
        <v>1445.04</v>
      </c>
      <c r="BK202" s="272">
        <f t="shared" si="585"/>
        <v>0</v>
      </c>
      <c r="BL202" s="272">
        <f t="shared" si="585"/>
        <v>0</v>
      </c>
      <c r="BM202" s="272">
        <f t="shared" si="585"/>
        <v>0</v>
      </c>
      <c r="BN202" s="272">
        <f t="shared" si="377"/>
        <v>151151.19</v>
      </c>
      <c r="BO202" s="272">
        <f t="shared" ref="BO202:BT202" si="586">+BO160*BO$5</f>
        <v>0</v>
      </c>
      <c r="BP202" s="272">
        <f t="shared" si="586"/>
        <v>3873.75</v>
      </c>
      <c r="BQ202" s="272">
        <f t="shared" si="586"/>
        <v>147277.44</v>
      </c>
      <c r="BR202" s="272">
        <f t="shared" si="586"/>
        <v>0</v>
      </c>
      <c r="BS202" s="272">
        <f t="shared" si="586"/>
        <v>0</v>
      </c>
      <c r="BT202" s="272">
        <f t="shared" si="586"/>
        <v>0</v>
      </c>
      <c r="BU202" s="272">
        <f t="shared" si="379"/>
        <v>164507.16</v>
      </c>
      <c r="BV202" s="272">
        <f t="shared" ref="BV202:CA202" si="587">+BV160*BV$5</f>
        <v>0</v>
      </c>
      <c r="BW202" s="272">
        <f t="shared" si="587"/>
        <v>34179</v>
      </c>
      <c r="BX202" s="272">
        <f t="shared" si="587"/>
        <v>130328.16</v>
      </c>
      <c r="BY202" s="272">
        <f t="shared" si="587"/>
        <v>0</v>
      </c>
      <c r="BZ202" s="272">
        <f t="shared" si="587"/>
        <v>0</v>
      </c>
      <c r="CA202" s="272">
        <f t="shared" si="587"/>
        <v>0</v>
      </c>
      <c r="CB202" s="272">
        <f t="shared" si="381"/>
        <v>1534.68</v>
      </c>
      <c r="CC202" s="272">
        <f t="shared" ref="CC202:CH202" si="588">+CC160*CC$5</f>
        <v>699.08</v>
      </c>
      <c r="CD202" s="272">
        <f t="shared" si="588"/>
        <v>0</v>
      </c>
      <c r="CE202" s="272">
        <f t="shared" si="588"/>
        <v>835.6</v>
      </c>
      <c r="CF202" s="272">
        <f t="shared" si="588"/>
        <v>0</v>
      </c>
      <c r="CG202" s="272">
        <f t="shared" si="588"/>
        <v>0</v>
      </c>
      <c r="CH202" s="272">
        <f t="shared" si="588"/>
        <v>0</v>
      </c>
      <c r="CI202" s="272">
        <f t="shared" si="383"/>
        <v>453815.68000000005</v>
      </c>
      <c r="CJ202" s="272">
        <f t="shared" ref="CJ202:CO202" si="589">+CJ160*CJ$5</f>
        <v>11576.22</v>
      </c>
      <c r="CK202" s="272">
        <f t="shared" si="589"/>
        <v>20674.5</v>
      </c>
      <c r="CL202" s="272">
        <f t="shared" si="589"/>
        <v>175990.56</v>
      </c>
      <c r="CM202" s="272">
        <f t="shared" si="589"/>
        <v>0</v>
      </c>
      <c r="CN202" s="272">
        <f t="shared" si="589"/>
        <v>0</v>
      </c>
      <c r="CO202" s="272">
        <f t="shared" si="589"/>
        <v>245574.40000000002</v>
      </c>
      <c r="CP202" s="272">
        <f t="shared" si="385"/>
        <v>649152.55999999994</v>
      </c>
      <c r="CQ202" s="272">
        <f t="shared" ref="CQ202:CV202" si="590">+CQ160*CQ$5</f>
        <v>47911.8</v>
      </c>
      <c r="CR202" s="272">
        <f t="shared" si="590"/>
        <v>129835.75</v>
      </c>
      <c r="CS202" s="272">
        <f t="shared" si="590"/>
        <v>64731.15</v>
      </c>
      <c r="CT202" s="272">
        <f t="shared" si="590"/>
        <v>164400</v>
      </c>
      <c r="CU202" s="272">
        <f t="shared" si="590"/>
        <v>102214.86</v>
      </c>
      <c r="CV202" s="272">
        <f t="shared" si="590"/>
        <v>140059</v>
      </c>
      <c r="CW202" s="272">
        <f t="shared" si="387"/>
        <v>44462.73</v>
      </c>
      <c r="CX202" s="272">
        <f t="shared" ref="CX202:DB202" si="591">+CX160*CX$5</f>
        <v>0</v>
      </c>
      <c r="CY202" s="272">
        <f t="shared" si="591"/>
        <v>0</v>
      </c>
      <c r="CZ202" s="272">
        <f t="shared" si="591"/>
        <v>0</v>
      </c>
      <c r="DA202" s="272">
        <f t="shared" si="591"/>
        <v>0</v>
      </c>
      <c r="DB202" s="272">
        <f t="shared" si="591"/>
        <v>36986.730000000003</v>
      </c>
      <c r="DC202" s="272">
        <f>+DC160*DC$5</f>
        <v>7476</v>
      </c>
      <c r="DD202" s="272">
        <f t="shared" si="389"/>
        <v>12566004.120000001</v>
      </c>
      <c r="DE202" s="272">
        <f t="shared" ref="DE202:DJ202" si="592">+DE160*DE$5</f>
        <v>1761429.12</v>
      </c>
      <c r="DF202" s="272">
        <f t="shared" si="592"/>
        <v>3571879.5</v>
      </c>
      <c r="DG202" s="272">
        <f t="shared" si="592"/>
        <v>6408595.5</v>
      </c>
      <c r="DH202" s="272">
        <f t="shared" si="592"/>
        <v>824100</v>
      </c>
      <c r="DI202" s="272">
        <f t="shared" si="592"/>
        <v>0</v>
      </c>
      <c r="DJ202" s="272">
        <f t="shared" si="592"/>
        <v>0</v>
      </c>
      <c r="DK202" s="272">
        <f t="shared" si="391"/>
        <v>5336792.62</v>
      </c>
      <c r="DL202" s="272">
        <f t="shared" si="392"/>
        <v>2385978.87</v>
      </c>
      <c r="DM202" s="272">
        <f t="shared" si="393"/>
        <v>1798447.6</v>
      </c>
      <c r="DN202" s="272">
        <f t="shared" ref="DN202:DU202" si="593">+DN160*DN$5</f>
        <v>275799.48000000004</v>
      </c>
      <c r="DO202" s="272">
        <f t="shared" si="593"/>
        <v>192353</v>
      </c>
      <c r="DP202" s="272">
        <f t="shared" si="593"/>
        <v>487914</v>
      </c>
      <c r="DQ202" s="272">
        <f t="shared" si="593"/>
        <v>750928.53</v>
      </c>
      <c r="DR202" s="272">
        <f t="shared" si="593"/>
        <v>0</v>
      </c>
      <c r="DS202" s="272">
        <f t="shared" si="593"/>
        <v>17036.600000000002</v>
      </c>
      <c r="DT202" s="272">
        <f t="shared" si="593"/>
        <v>53699.25</v>
      </c>
      <c r="DU202" s="272">
        <f t="shared" si="593"/>
        <v>20716.740000000002</v>
      </c>
      <c r="DV202" s="272">
        <f t="shared" si="395"/>
        <v>587531.27</v>
      </c>
      <c r="DW202" s="272">
        <f t="shared" ref="DW202:EM202" si="594">+DW160*DW$5</f>
        <v>100718.64</v>
      </c>
      <c r="DX202" s="272">
        <f t="shared" si="594"/>
        <v>145301</v>
      </c>
      <c r="DY202" s="272">
        <f t="shared" si="594"/>
        <v>47419</v>
      </c>
      <c r="DZ202" s="272">
        <f t="shared" si="594"/>
        <v>259644.66</v>
      </c>
      <c r="EA202" s="272">
        <f t="shared" si="594"/>
        <v>0</v>
      </c>
      <c r="EB202" s="272">
        <f t="shared" si="594"/>
        <v>2913</v>
      </c>
      <c r="EC202" s="272">
        <f t="shared" si="594"/>
        <v>16814</v>
      </c>
      <c r="ED202" s="272">
        <f t="shared" si="594"/>
        <v>14720.970000000001</v>
      </c>
      <c r="EE202" s="272">
        <f t="shared" si="397"/>
        <v>2154656.52</v>
      </c>
      <c r="EF202" s="272">
        <f t="shared" si="594"/>
        <v>348688.23000000004</v>
      </c>
      <c r="EG202" s="272">
        <f t="shared" si="594"/>
        <v>296778</v>
      </c>
      <c r="EH202" s="272">
        <f t="shared" si="594"/>
        <v>517853</v>
      </c>
      <c r="EI202" s="272">
        <f t="shared" si="594"/>
        <v>889824.54</v>
      </c>
      <c r="EJ202" s="272">
        <f t="shared" si="594"/>
        <v>0</v>
      </c>
      <c r="EK202" s="272">
        <f t="shared" si="594"/>
        <v>17855.600000000002</v>
      </c>
      <c r="EL202" s="272">
        <f t="shared" si="594"/>
        <v>53270.75</v>
      </c>
      <c r="EM202" s="272">
        <f t="shared" si="594"/>
        <v>30386.400000000001</v>
      </c>
      <c r="EN202" s="272">
        <f t="shared" si="398"/>
        <v>218798.13</v>
      </c>
      <c r="EO202" s="272">
        <f t="shared" ref="EO202:EV202" si="595">+EO160*EO$5</f>
        <v>27829.890000000003</v>
      </c>
      <c r="EP202" s="272">
        <f t="shared" si="595"/>
        <v>32480</v>
      </c>
      <c r="EQ202" s="272">
        <f t="shared" si="595"/>
        <v>17480</v>
      </c>
      <c r="ER202" s="272">
        <f t="shared" si="595"/>
        <v>118938.93000000001</v>
      </c>
      <c r="ES202" s="272">
        <f t="shared" si="595"/>
        <v>0</v>
      </c>
      <c r="ET202" s="272">
        <f t="shared" si="595"/>
        <v>2094</v>
      </c>
      <c r="EU202" s="272">
        <f t="shared" si="595"/>
        <v>17242.25</v>
      </c>
      <c r="EV202" s="272">
        <f t="shared" si="595"/>
        <v>2733.06</v>
      </c>
      <c r="EW202" s="272">
        <f t="shared" si="400"/>
        <v>495544.51</v>
      </c>
      <c r="EX202" s="272">
        <f t="shared" ref="EX202:FE202" si="596">+EX160*EX$5</f>
        <v>241457.7</v>
      </c>
      <c r="EY202" s="272">
        <f t="shared" si="596"/>
        <v>17868.5</v>
      </c>
      <c r="EZ202" s="272">
        <f t="shared" si="596"/>
        <v>38428</v>
      </c>
      <c r="FA202" s="272">
        <f t="shared" si="596"/>
        <v>175148.82</v>
      </c>
      <c r="FB202" s="272">
        <f t="shared" si="596"/>
        <v>0</v>
      </c>
      <c r="FC202" s="272">
        <f t="shared" si="596"/>
        <v>6703.6</v>
      </c>
      <c r="FD202" s="272">
        <f t="shared" si="596"/>
        <v>13996.5</v>
      </c>
      <c r="FE202" s="272">
        <f t="shared" si="596"/>
        <v>1941.39</v>
      </c>
      <c r="FF202" s="272">
        <f t="shared" si="402"/>
        <v>208210.87</v>
      </c>
      <c r="FG202" s="272">
        <f t="shared" ref="FG202:FN202" si="597">+FG160*FG$5</f>
        <v>57467.19</v>
      </c>
      <c r="FH202" s="272">
        <f t="shared" si="597"/>
        <v>74931</v>
      </c>
      <c r="FI202" s="272">
        <f t="shared" si="597"/>
        <v>17005</v>
      </c>
      <c r="FJ202" s="272">
        <f t="shared" si="597"/>
        <v>54795.18</v>
      </c>
      <c r="FK202" s="272">
        <f t="shared" si="597"/>
        <v>2970</v>
      </c>
      <c r="FL202" s="272">
        <f t="shared" si="597"/>
        <v>0</v>
      </c>
      <c r="FM202" s="272">
        <f t="shared" si="597"/>
        <v>1042.5</v>
      </c>
      <c r="FN202" s="272">
        <f t="shared" si="597"/>
        <v>0</v>
      </c>
      <c r="FO202" s="272">
        <f t="shared" si="404"/>
        <v>154917.05000000002</v>
      </c>
      <c r="FP202" s="272">
        <f t="shared" ref="FP202:FW202" si="598">+FP160*FP$5</f>
        <v>108932.34000000001</v>
      </c>
      <c r="FQ202" s="272">
        <f t="shared" si="598"/>
        <v>4541</v>
      </c>
      <c r="FR202" s="272">
        <f t="shared" si="598"/>
        <v>0</v>
      </c>
      <c r="FS202" s="272">
        <f t="shared" si="598"/>
        <v>41443.71</v>
      </c>
      <c r="FT202" s="272">
        <f t="shared" si="598"/>
        <v>0</v>
      </c>
      <c r="FU202" s="272">
        <f t="shared" si="598"/>
        <v>0</v>
      </c>
      <c r="FV202" s="272">
        <f t="shared" si="598"/>
        <v>0</v>
      </c>
      <c r="FW202" s="272">
        <f t="shared" si="598"/>
        <v>0</v>
      </c>
      <c r="FX202" s="272">
        <f t="shared" si="406"/>
        <v>1213002.8599999999</v>
      </c>
      <c r="FY202" s="272">
        <f t="shared" ref="FY202:GF202" si="599">+FY160*FY$5</f>
        <v>103273.17</v>
      </c>
      <c r="FZ202" s="272">
        <f t="shared" si="599"/>
        <v>160711.5</v>
      </c>
      <c r="GA202" s="272">
        <f t="shared" si="599"/>
        <v>390523</v>
      </c>
      <c r="GB202" s="272">
        <f t="shared" si="599"/>
        <v>555113.79</v>
      </c>
      <c r="GC202" s="272">
        <f t="shared" si="599"/>
        <v>0</v>
      </c>
      <c r="GD202" s="272">
        <f t="shared" si="599"/>
        <v>3381.4</v>
      </c>
      <c r="GE202" s="272">
        <f t="shared" si="599"/>
        <v>0</v>
      </c>
      <c r="GF202" s="272">
        <f t="shared" si="599"/>
        <v>0</v>
      </c>
      <c r="GG202" s="272">
        <f t="shared" si="408"/>
        <v>86475.290000000008</v>
      </c>
      <c r="GH202" s="272">
        <f t="shared" ref="GH202:GO202" si="600">+GH160*GH$5</f>
        <v>0</v>
      </c>
      <c r="GI202" s="272">
        <f t="shared" si="600"/>
        <v>0</v>
      </c>
      <c r="GJ202" s="272">
        <f t="shared" si="600"/>
        <v>0</v>
      </c>
      <c r="GK202" s="272">
        <f t="shared" si="600"/>
        <v>8600.7900000000009</v>
      </c>
      <c r="GL202" s="272">
        <f t="shared" si="600"/>
        <v>77874.5</v>
      </c>
      <c r="GM202" s="272">
        <f t="shared" si="600"/>
        <v>0</v>
      </c>
      <c r="GN202" s="272">
        <f t="shared" si="600"/>
        <v>0</v>
      </c>
      <c r="GO202" s="272">
        <f t="shared" si="600"/>
        <v>0</v>
      </c>
      <c r="GP202" s="272">
        <f t="shared" si="410"/>
        <v>486445</v>
      </c>
      <c r="GQ202" s="272">
        <f t="shared" ref="GQ202:GX202" si="601">+GQ160*GQ$5</f>
        <v>0</v>
      </c>
      <c r="GR202" s="272">
        <f t="shared" si="601"/>
        <v>24437</v>
      </c>
      <c r="GS202" s="272">
        <f t="shared" si="601"/>
        <v>462008</v>
      </c>
      <c r="GT202" s="272">
        <f t="shared" si="601"/>
        <v>0</v>
      </c>
      <c r="GU202" s="272">
        <f t="shared" si="601"/>
        <v>0</v>
      </c>
      <c r="GV202" s="272">
        <f t="shared" si="601"/>
        <v>0</v>
      </c>
      <c r="GW202" s="272">
        <f t="shared" si="601"/>
        <v>0</v>
      </c>
      <c r="GX202" s="272">
        <f t="shared" si="601"/>
        <v>0</v>
      </c>
      <c r="GY202" s="272">
        <f t="shared" si="412"/>
        <v>306218.17</v>
      </c>
      <c r="GZ202" s="272">
        <f t="shared" ref="GZ202:HH202" si="602">+GZ160*GZ$5</f>
        <v>81865.740000000005</v>
      </c>
      <c r="HA202" s="272">
        <f t="shared" si="602"/>
        <v>22590</v>
      </c>
      <c r="HB202" s="272">
        <f t="shared" si="602"/>
        <v>7654</v>
      </c>
      <c r="HC202" s="272">
        <f t="shared" si="602"/>
        <v>170407.38</v>
      </c>
      <c r="HD202" s="272">
        <f t="shared" si="602"/>
        <v>3370</v>
      </c>
      <c r="HE202" s="272">
        <f t="shared" si="602"/>
        <v>10204.6</v>
      </c>
      <c r="HF202" s="272">
        <f t="shared" si="602"/>
        <v>8034.25</v>
      </c>
      <c r="HG202" s="272">
        <f t="shared" si="602"/>
        <v>2092.2000000000003</v>
      </c>
      <c r="HH202" s="272">
        <f t="shared" si="602"/>
        <v>0</v>
      </c>
    </row>
    <row r="203" spans="1:216" x14ac:dyDescent="0.2">
      <c r="A203" s="263" t="s">
        <v>239</v>
      </c>
      <c r="B203" s="272">
        <f t="shared" si="351"/>
        <v>12539600.029999999</v>
      </c>
      <c r="C203" s="272">
        <f t="shared" si="352"/>
        <v>8853.75</v>
      </c>
      <c r="D203" s="272">
        <f t="shared" si="353"/>
        <v>0</v>
      </c>
      <c r="E203" s="272">
        <f t="shared" si="354"/>
        <v>0</v>
      </c>
      <c r="F203" s="272">
        <f t="shared" ref="F203:G203" si="603">+F161*F$5</f>
        <v>0</v>
      </c>
      <c r="G203" s="272">
        <f t="shared" si="603"/>
        <v>0</v>
      </c>
      <c r="H203" s="272">
        <f t="shared" si="356"/>
        <v>0</v>
      </c>
      <c r="I203" s="272">
        <f t="shared" ref="I203:J203" si="604">+I161*I$5</f>
        <v>0</v>
      </c>
      <c r="J203" s="272">
        <f t="shared" si="604"/>
        <v>0</v>
      </c>
      <c r="K203" s="272">
        <f t="shared" si="358"/>
        <v>0</v>
      </c>
      <c r="L203" s="272">
        <f t="shared" ref="L203:M203" si="605">+L161*L$5</f>
        <v>0</v>
      </c>
      <c r="M203" s="272">
        <f t="shared" si="605"/>
        <v>0</v>
      </c>
      <c r="N203" s="272">
        <f t="shared" si="360"/>
        <v>0</v>
      </c>
      <c r="O203" s="272">
        <f t="shared" ref="O203:P203" si="606">+O161*O$5</f>
        <v>0</v>
      </c>
      <c r="P203" s="272">
        <f t="shared" si="606"/>
        <v>0</v>
      </c>
      <c r="Q203" s="272">
        <f t="shared" si="362"/>
        <v>0</v>
      </c>
      <c r="R203" s="272">
        <f t="shared" ref="R203:S203" si="607">+R161*R$5</f>
        <v>0</v>
      </c>
      <c r="S203" s="272">
        <f t="shared" si="607"/>
        <v>0</v>
      </c>
      <c r="T203" s="272">
        <f t="shared" si="364"/>
        <v>8853.75</v>
      </c>
      <c r="U203" s="272">
        <f t="shared" ref="U203:V203" si="608">+U161*U$5</f>
        <v>8853.75</v>
      </c>
      <c r="V203" s="272">
        <f t="shared" si="608"/>
        <v>0</v>
      </c>
      <c r="W203" s="272">
        <f t="shared" si="366"/>
        <v>0</v>
      </c>
      <c r="X203" s="272">
        <f t="shared" ref="X203:Y203" si="609">+X161*X$5</f>
        <v>0</v>
      </c>
      <c r="Y203" s="272">
        <f t="shared" si="609"/>
        <v>0</v>
      </c>
      <c r="Z203" s="272">
        <f t="shared" si="368"/>
        <v>138105.13</v>
      </c>
      <c r="AA203" s="272">
        <f t="shared" si="369"/>
        <v>138105.13</v>
      </c>
      <c r="AB203" s="272">
        <f t="shared" ref="AB203:AX203" si="610">+AB161*AB$5</f>
        <v>56508</v>
      </c>
      <c r="AC203" s="272">
        <f t="shared" si="610"/>
        <v>17284.41</v>
      </c>
      <c r="AD203" s="272">
        <f t="shared" si="610"/>
        <v>4038.2000000000003</v>
      </c>
      <c r="AE203" s="272">
        <f t="shared" si="610"/>
        <v>0</v>
      </c>
      <c r="AF203" s="272">
        <f t="shared" si="610"/>
        <v>39340.620000000003</v>
      </c>
      <c r="AG203" s="272">
        <f t="shared" si="610"/>
        <v>7730</v>
      </c>
      <c r="AH203" s="272">
        <f t="shared" si="610"/>
        <v>4248</v>
      </c>
      <c r="AI203" s="272">
        <f t="shared" si="610"/>
        <v>0</v>
      </c>
      <c r="AJ203" s="272">
        <f t="shared" si="610"/>
        <v>8955.9</v>
      </c>
      <c r="AK203" s="272">
        <f t="shared" si="610"/>
        <v>0</v>
      </c>
      <c r="AL203" s="272">
        <f t="shared" si="610"/>
        <v>0</v>
      </c>
      <c r="AM203" s="272">
        <f t="shared" si="371"/>
        <v>0</v>
      </c>
      <c r="AN203" s="272">
        <f t="shared" si="610"/>
        <v>0</v>
      </c>
      <c r="AO203" s="272">
        <f t="shared" si="610"/>
        <v>0</v>
      </c>
      <c r="AP203" s="272">
        <f t="shared" si="610"/>
        <v>0</v>
      </c>
      <c r="AQ203" s="272">
        <f t="shared" si="610"/>
        <v>0</v>
      </c>
      <c r="AR203" s="272">
        <f t="shared" si="610"/>
        <v>0</v>
      </c>
      <c r="AS203" s="272">
        <f t="shared" si="610"/>
        <v>0</v>
      </c>
      <c r="AT203" s="272">
        <f t="shared" si="610"/>
        <v>0</v>
      </c>
      <c r="AU203" s="272">
        <f t="shared" si="610"/>
        <v>0</v>
      </c>
      <c r="AV203" s="272">
        <f t="shared" si="610"/>
        <v>0</v>
      </c>
      <c r="AW203" s="272">
        <f t="shared" si="610"/>
        <v>0</v>
      </c>
      <c r="AX203" s="272">
        <f t="shared" si="610"/>
        <v>0</v>
      </c>
      <c r="AY203" s="272">
        <f t="shared" si="372"/>
        <v>66046.33</v>
      </c>
      <c r="AZ203" s="272">
        <f t="shared" si="373"/>
        <v>0</v>
      </c>
      <c r="BA203" s="272">
        <f t="shared" ref="BA203:BF203" si="611">+BA161*BA$5</f>
        <v>0</v>
      </c>
      <c r="BB203" s="272">
        <f t="shared" si="611"/>
        <v>0</v>
      </c>
      <c r="BC203" s="272">
        <f t="shared" si="611"/>
        <v>0</v>
      </c>
      <c r="BD203" s="272">
        <f t="shared" si="611"/>
        <v>0</v>
      </c>
      <c r="BE203" s="272">
        <f t="shared" si="611"/>
        <v>0</v>
      </c>
      <c r="BF203" s="272">
        <f t="shared" si="611"/>
        <v>0</v>
      </c>
      <c r="BG203" s="272">
        <f t="shared" si="375"/>
        <v>0</v>
      </c>
      <c r="BH203" s="272">
        <f t="shared" ref="BH203:BM203" si="612">+BH161*BH$5</f>
        <v>0</v>
      </c>
      <c r="BI203" s="272">
        <f t="shared" si="612"/>
        <v>0</v>
      </c>
      <c r="BJ203" s="272">
        <f t="shared" si="612"/>
        <v>0</v>
      </c>
      <c r="BK203" s="272">
        <f t="shared" si="612"/>
        <v>0</v>
      </c>
      <c r="BL203" s="272">
        <f t="shared" si="612"/>
        <v>0</v>
      </c>
      <c r="BM203" s="272">
        <f t="shared" si="612"/>
        <v>0</v>
      </c>
      <c r="BN203" s="272">
        <f t="shared" si="377"/>
        <v>24730.68</v>
      </c>
      <c r="BO203" s="272">
        <f t="shared" ref="BO203:BT203" si="613">+BO161*BO$5</f>
        <v>0</v>
      </c>
      <c r="BP203" s="272">
        <f t="shared" si="613"/>
        <v>19497</v>
      </c>
      <c r="BQ203" s="272">
        <f t="shared" si="613"/>
        <v>5233.68</v>
      </c>
      <c r="BR203" s="272">
        <f t="shared" si="613"/>
        <v>0</v>
      </c>
      <c r="BS203" s="272">
        <f t="shared" si="613"/>
        <v>0</v>
      </c>
      <c r="BT203" s="272">
        <f t="shared" si="613"/>
        <v>0</v>
      </c>
      <c r="BU203" s="272">
        <f t="shared" si="379"/>
        <v>5766.2</v>
      </c>
      <c r="BV203" s="272">
        <f t="shared" ref="BV203:CA203" si="614">+BV161*BV$5</f>
        <v>174.36</v>
      </c>
      <c r="BW203" s="272">
        <f t="shared" si="614"/>
        <v>0</v>
      </c>
      <c r="BX203" s="272">
        <f t="shared" si="614"/>
        <v>5591.84</v>
      </c>
      <c r="BY203" s="272">
        <f t="shared" si="614"/>
        <v>0</v>
      </c>
      <c r="BZ203" s="272">
        <f t="shared" si="614"/>
        <v>0</v>
      </c>
      <c r="CA203" s="272">
        <f t="shared" si="614"/>
        <v>0</v>
      </c>
      <c r="CB203" s="272">
        <f t="shared" si="381"/>
        <v>0</v>
      </c>
      <c r="CC203" s="272">
        <f t="shared" ref="CC203:CH203" si="615">+CC161*CC$5</f>
        <v>0</v>
      </c>
      <c r="CD203" s="272">
        <f t="shared" si="615"/>
        <v>0</v>
      </c>
      <c r="CE203" s="272">
        <f t="shared" si="615"/>
        <v>0</v>
      </c>
      <c r="CF203" s="272">
        <f t="shared" si="615"/>
        <v>0</v>
      </c>
      <c r="CG203" s="272">
        <f t="shared" si="615"/>
        <v>0</v>
      </c>
      <c r="CH203" s="272">
        <f t="shared" si="615"/>
        <v>0</v>
      </c>
      <c r="CI203" s="272">
        <f t="shared" si="383"/>
        <v>35549.449999999997</v>
      </c>
      <c r="CJ203" s="272">
        <f t="shared" ref="CJ203:CO203" si="616">+CJ161*CJ$5</f>
        <v>0</v>
      </c>
      <c r="CK203" s="272">
        <f t="shared" si="616"/>
        <v>24209.25</v>
      </c>
      <c r="CL203" s="272">
        <f t="shared" si="616"/>
        <v>0</v>
      </c>
      <c r="CM203" s="272">
        <f t="shared" si="616"/>
        <v>8953</v>
      </c>
      <c r="CN203" s="272">
        <f t="shared" si="616"/>
        <v>0</v>
      </c>
      <c r="CO203" s="272">
        <f t="shared" si="616"/>
        <v>2387.2000000000003</v>
      </c>
      <c r="CP203" s="272">
        <f t="shared" si="385"/>
        <v>127691.79000000001</v>
      </c>
      <c r="CQ203" s="272">
        <f t="shared" ref="CQ203:CV203" si="617">+CQ161*CQ$5</f>
        <v>2968</v>
      </c>
      <c r="CR203" s="272">
        <f t="shared" si="617"/>
        <v>20140</v>
      </c>
      <c r="CS203" s="272">
        <f t="shared" si="617"/>
        <v>7456.35</v>
      </c>
      <c r="CT203" s="272">
        <f t="shared" si="617"/>
        <v>11180.2</v>
      </c>
      <c r="CU203" s="272">
        <f t="shared" si="617"/>
        <v>52083.240000000005</v>
      </c>
      <c r="CV203" s="272">
        <f t="shared" si="617"/>
        <v>33864</v>
      </c>
      <c r="CW203" s="272">
        <f t="shared" si="387"/>
        <v>105450.52</v>
      </c>
      <c r="CX203" s="272">
        <f t="shared" ref="CX203:DC203" si="618">+CX161*CX$5</f>
        <v>0</v>
      </c>
      <c r="CY203" s="272">
        <f t="shared" si="618"/>
        <v>0</v>
      </c>
      <c r="CZ203" s="272">
        <f t="shared" si="618"/>
        <v>0</v>
      </c>
      <c r="DA203" s="272">
        <f t="shared" si="618"/>
        <v>6917.8</v>
      </c>
      <c r="DB203" s="272">
        <f t="shared" si="618"/>
        <v>98532.72</v>
      </c>
      <c r="DC203" s="272">
        <f t="shared" si="618"/>
        <v>0</v>
      </c>
      <c r="DD203" s="272">
        <f t="shared" si="389"/>
        <v>5314173.84</v>
      </c>
      <c r="DE203" s="272">
        <f t="shared" ref="DE203:DJ203" si="619">+DE161*DE$5</f>
        <v>1038657.8400000001</v>
      </c>
      <c r="DF203" s="272">
        <f t="shared" si="619"/>
        <v>1910119.5</v>
      </c>
      <c r="DG203" s="272">
        <f t="shared" si="619"/>
        <v>2254474.5</v>
      </c>
      <c r="DH203" s="272">
        <f t="shared" si="619"/>
        <v>35220</v>
      </c>
      <c r="DI203" s="272">
        <f t="shared" si="619"/>
        <v>38080</v>
      </c>
      <c r="DJ203" s="272">
        <f t="shared" si="619"/>
        <v>37622</v>
      </c>
      <c r="DK203" s="272">
        <f t="shared" si="391"/>
        <v>6779278.6699999999</v>
      </c>
      <c r="DL203" s="272">
        <f t="shared" si="392"/>
        <v>2975466.35</v>
      </c>
      <c r="DM203" s="272">
        <f t="shared" si="393"/>
        <v>2467629.42</v>
      </c>
      <c r="DN203" s="272">
        <f t="shared" ref="DN203:DU203" si="620">+DN161*DN$5</f>
        <v>253346.61000000002</v>
      </c>
      <c r="DO203" s="272">
        <f t="shared" si="620"/>
        <v>232189.5</v>
      </c>
      <c r="DP203" s="272">
        <f t="shared" si="620"/>
        <v>420621</v>
      </c>
      <c r="DQ203" s="272">
        <f t="shared" si="620"/>
        <v>1239934.4100000001</v>
      </c>
      <c r="DR203" s="272">
        <f t="shared" si="620"/>
        <v>0</v>
      </c>
      <c r="DS203" s="272">
        <f t="shared" si="620"/>
        <v>39381.600000000006</v>
      </c>
      <c r="DT203" s="272">
        <f t="shared" si="620"/>
        <v>247890.75</v>
      </c>
      <c r="DU203" s="272">
        <f t="shared" si="620"/>
        <v>34265.550000000003</v>
      </c>
      <c r="DV203" s="272">
        <f t="shared" si="395"/>
        <v>507836.93</v>
      </c>
      <c r="DW203" s="272">
        <f t="shared" ref="DW203:EM203" si="621">+DW161*DW$5</f>
        <v>97923.540000000008</v>
      </c>
      <c r="DX203" s="272">
        <f t="shared" si="621"/>
        <v>29564</v>
      </c>
      <c r="DY203" s="272">
        <f t="shared" si="621"/>
        <v>58067</v>
      </c>
      <c r="DZ203" s="272">
        <f t="shared" si="621"/>
        <v>250277.94</v>
      </c>
      <c r="EA203" s="272">
        <f t="shared" si="621"/>
        <v>0</v>
      </c>
      <c r="EB203" s="272">
        <f t="shared" si="621"/>
        <v>12152.2</v>
      </c>
      <c r="EC203" s="272">
        <f t="shared" si="621"/>
        <v>59852.25</v>
      </c>
      <c r="ED203" s="272">
        <f t="shared" si="621"/>
        <v>0</v>
      </c>
      <c r="EE203" s="272">
        <f t="shared" si="397"/>
        <v>2709459.5100000002</v>
      </c>
      <c r="EF203" s="272">
        <f t="shared" si="621"/>
        <v>323243.25</v>
      </c>
      <c r="EG203" s="272">
        <f t="shared" si="621"/>
        <v>203615.5</v>
      </c>
      <c r="EH203" s="272">
        <f t="shared" si="621"/>
        <v>453902</v>
      </c>
      <c r="EI203" s="272">
        <f t="shared" si="621"/>
        <v>1360884.03</v>
      </c>
      <c r="EJ203" s="272">
        <f t="shared" si="621"/>
        <v>0</v>
      </c>
      <c r="EK203" s="272">
        <f t="shared" si="621"/>
        <v>42604.600000000006</v>
      </c>
      <c r="EL203" s="272">
        <f t="shared" si="621"/>
        <v>296876</v>
      </c>
      <c r="EM203" s="272">
        <f t="shared" si="621"/>
        <v>28334.13</v>
      </c>
      <c r="EN203" s="272">
        <f t="shared" si="398"/>
        <v>268346.19</v>
      </c>
      <c r="EO203" s="272">
        <f t="shared" ref="EO203:EV203" si="622">+EO161*EO$5</f>
        <v>28026.9</v>
      </c>
      <c r="EP203" s="272">
        <f t="shared" si="622"/>
        <v>58138</v>
      </c>
      <c r="EQ203" s="272">
        <f t="shared" si="622"/>
        <v>30039</v>
      </c>
      <c r="ER203" s="272">
        <f t="shared" si="622"/>
        <v>126414.42000000001</v>
      </c>
      <c r="ES203" s="272">
        <f t="shared" si="622"/>
        <v>0</v>
      </c>
      <c r="ET203" s="272">
        <f t="shared" si="622"/>
        <v>8929.2000000000007</v>
      </c>
      <c r="EU203" s="272">
        <f t="shared" si="622"/>
        <v>10867.25</v>
      </c>
      <c r="EV203" s="272">
        <f t="shared" si="622"/>
        <v>5931.42</v>
      </c>
      <c r="EW203" s="272">
        <f t="shared" si="400"/>
        <v>1462214.1</v>
      </c>
      <c r="EX203" s="272">
        <f t="shared" ref="EX203:FE203" si="623">+EX161*EX$5</f>
        <v>209754.93000000002</v>
      </c>
      <c r="EY203" s="272">
        <f t="shared" si="623"/>
        <v>116588.5</v>
      </c>
      <c r="EZ203" s="272">
        <f t="shared" si="623"/>
        <v>290255</v>
      </c>
      <c r="FA203" s="272">
        <f t="shared" si="623"/>
        <v>775185.51</v>
      </c>
      <c r="FB203" s="272">
        <f t="shared" si="623"/>
        <v>2399</v>
      </c>
      <c r="FC203" s="272">
        <f t="shared" si="623"/>
        <v>20274.800000000003</v>
      </c>
      <c r="FD203" s="272">
        <f t="shared" si="623"/>
        <v>32100.5</v>
      </c>
      <c r="FE203" s="272">
        <f t="shared" si="623"/>
        <v>15655.86</v>
      </c>
      <c r="FF203" s="272">
        <f t="shared" si="402"/>
        <v>285290.91000000003</v>
      </c>
      <c r="FG203" s="272">
        <f t="shared" ref="FG203:FN203" si="624">+FG161*FG$5</f>
        <v>77637.78</v>
      </c>
      <c r="FH203" s="272">
        <f t="shared" si="624"/>
        <v>41438.5</v>
      </c>
      <c r="FI203" s="272">
        <f t="shared" si="624"/>
        <v>31606</v>
      </c>
      <c r="FJ203" s="272">
        <f t="shared" si="624"/>
        <v>121831.38</v>
      </c>
      <c r="FK203" s="272">
        <f t="shared" si="624"/>
        <v>942.5</v>
      </c>
      <c r="FL203" s="272">
        <f t="shared" si="624"/>
        <v>0</v>
      </c>
      <c r="FM203" s="272">
        <f t="shared" si="624"/>
        <v>11834.75</v>
      </c>
      <c r="FN203" s="272">
        <f t="shared" si="624"/>
        <v>0</v>
      </c>
      <c r="FO203" s="272">
        <f t="shared" si="404"/>
        <v>7011.84</v>
      </c>
      <c r="FP203" s="272">
        <f t="shared" ref="FP203:FW203" si="625">+FP161*FP$5</f>
        <v>7011.84</v>
      </c>
      <c r="FQ203" s="272">
        <f t="shared" si="625"/>
        <v>0</v>
      </c>
      <c r="FR203" s="272">
        <f t="shared" si="625"/>
        <v>0</v>
      </c>
      <c r="FS203" s="272">
        <f t="shared" si="625"/>
        <v>0</v>
      </c>
      <c r="FT203" s="272">
        <f t="shared" si="625"/>
        <v>0</v>
      </c>
      <c r="FU203" s="272">
        <f t="shared" si="625"/>
        <v>0</v>
      </c>
      <c r="FV203" s="272">
        <f t="shared" si="625"/>
        <v>0</v>
      </c>
      <c r="FW203" s="272">
        <f t="shared" si="625"/>
        <v>0</v>
      </c>
      <c r="FX203" s="272">
        <f t="shared" si="406"/>
        <v>965089.14</v>
      </c>
      <c r="FY203" s="272">
        <f t="shared" ref="FY203:GF203" si="626">+FY161*FY$5</f>
        <v>142181.16</v>
      </c>
      <c r="FZ203" s="272">
        <f t="shared" si="626"/>
        <v>185075</v>
      </c>
      <c r="GA203" s="272">
        <f t="shared" si="626"/>
        <v>160205</v>
      </c>
      <c r="GB203" s="272">
        <f t="shared" si="626"/>
        <v>465532.32</v>
      </c>
      <c r="GC203" s="272">
        <f t="shared" si="626"/>
        <v>0</v>
      </c>
      <c r="GD203" s="272">
        <f t="shared" si="626"/>
        <v>0</v>
      </c>
      <c r="GE203" s="272">
        <f t="shared" si="626"/>
        <v>11336</v>
      </c>
      <c r="GF203" s="272">
        <f t="shared" si="626"/>
        <v>759.66000000000008</v>
      </c>
      <c r="GG203" s="272">
        <f t="shared" si="408"/>
        <v>399428.42</v>
      </c>
      <c r="GH203" s="272">
        <f t="shared" ref="GH203:GO203" si="627">+GH161*GH$5</f>
        <v>0</v>
      </c>
      <c r="GI203" s="272">
        <f t="shared" si="627"/>
        <v>2079</v>
      </c>
      <c r="GJ203" s="272">
        <f t="shared" si="627"/>
        <v>23482</v>
      </c>
      <c r="GK203" s="272">
        <f t="shared" si="627"/>
        <v>89982.42</v>
      </c>
      <c r="GL203" s="272">
        <f t="shared" si="627"/>
        <v>283885</v>
      </c>
      <c r="GM203" s="272">
        <f t="shared" si="627"/>
        <v>0</v>
      </c>
      <c r="GN203" s="272">
        <f t="shared" si="627"/>
        <v>0</v>
      </c>
      <c r="GO203" s="272">
        <f t="shared" si="627"/>
        <v>0</v>
      </c>
      <c r="GP203" s="272">
        <f t="shared" si="410"/>
        <v>23238.14</v>
      </c>
      <c r="GQ203" s="272">
        <f t="shared" ref="GQ203:GX203" si="628">+GQ161*GQ$5</f>
        <v>3822.3900000000003</v>
      </c>
      <c r="GR203" s="272">
        <f t="shared" si="628"/>
        <v>15968</v>
      </c>
      <c r="GS203" s="272">
        <f t="shared" si="628"/>
        <v>0</v>
      </c>
      <c r="GT203" s="272">
        <f t="shared" si="628"/>
        <v>0</v>
      </c>
      <c r="GU203" s="272">
        <f t="shared" si="628"/>
        <v>0</v>
      </c>
      <c r="GV203" s="272">
        <f t="shared" si="628"/>
        <v>0</v>
      </c>
      <c r="GW203" s="272">
        <f t="shared" si="628"/>
        <v>3447.75</v>
      </c>
      <c r="GX203" s="272">
        <f t="shared" si="628"/>
        <v>0</v>
      </c>
      <c r="GY203" s="272">
        <f t="shared" si="412"/>
        <v>661539.77</v>
      </c>
      <c r="GZ203" s="272">
        <f t="shared" ref="GZ203:HH203" si="629">+GZ161*GZ$5</f>
        <v>186143.1</v>
      </c>
      <c r="HA203" s="272">
        <f t="shared" si="629"/>
        <v>23250</v>
      </c>
      <c r="HB203" s="272">
        <f t="shared" si="629"/>
        <v>62669</v>
      </c>
      <c r="HC203" s="272">
        <f t="shared" si="629"/>
        <v>373963.92000000004</v>
      </c>
      <c r="HD203" s="272">
        <f t="shared" si="629"/>
        <v>7859.5</v>
      </c>
      <c r="HE203" s="272">
        <f t="shared" si="629"/>
        <v>0</v>
      </c>
      <c r="HF203" s="272">
        <f t="shared" si="629"/>
        <v>7654.25</v>
      </c>
      <c r="HG203" s="272">
        <f t="shared" si="629"/>
        <v>0</v>
      </c>
      <c r="HH203" s="272">
        <f t="shared" si="629"/>
        <v>0</v>
      </c>
    </row>
    <row r="204" spans="1:216" x14ac:dyDescent="0.2">
      <c r="A204" s="263" t="s">
        <v>240</v>
      </c>
      <c r="B204" s="272">
        <f t="shared" si="351"/>
        <v>19245939.079999998</v>
      </c>
      <c r="C204" s="272">
        <f t="shared" si="352"/>
        <v>685931.25</v>
      </c>
      <c r="D204" s="272">
        <f t="shared" si="353"/>
        <v>401533.25</v>
      </c>
      <c r="E204" s="272">
        <f t="shared" si="354"/>
        <v>206486.25</v>
      </c>
      <c r="F204" s="272">
        <f t="shared" ref="F204:G204" si="630">+F162*F$5</f>
        <v>154384.5</v>
      </c>
      <c r="G204" s="272">
        <f t="shared" si="630"/>
        <v>52101.75</v>
      </c>
      <c r="H204" s="272">
        <f t="shared" si="356"/>
        <v>125813</v>
      </c>
      <c r="I204" s="272">
        <f t="shared" ref="I204:J204" si="631">+I162*I$5</f>
        <v>53724.75</v>
      </c>
      <c r="J204" s="272">
        <f t="shared" si="631"/>
        <v>72088.25</v>
      </c>
      <c r="K204" s="272">
        <f t="shared" si="358"/>
        <v>34742.5</v>
      </c>
      <c r="L204" s="272">
        <f t="shared" ref="L204:M204" si="632">+L162*L$5</f>
        <v>33096.75</v>
      </c>
      <c r="M204" s="272">
        <f t="shared" si="632"/>
        <v>1645.75</v>
      </c>
      <c r="N204" s="272">
        <f t="shared" si="360"/>
        <v>34491.5</v>
      </c>
      <c r="O204" s="272">
        <f t="shared" ref="O204:P204" si="633">+O162*O$5</f>
        <v>18033.75</v>
      </c>
      <c r="P204" s="272">
        <f t="shared" si="633"/>
        <v>16457.75</v>
      </c>
      <c r="Q204" s="272">
        <f t="shared" si="362"/>
        <v>158899.5</v>
      </c>
      <c r="R204" s="272">
        <f t="shared" ref="R204:S204" si="634">+R162*R$5</f>
        <v>73558.5</v>
      </c>
      <c r="S204" s="272">
        <f t="shared" si="634"/>
        <v>85341</v>
      </c>
      <c r="T204" s="272">
        <f t="shared" si="364"/>
        <v>59987.75</v>
      </c>
      <c r="U204" s="272">
        <f t="shared" ref="U204:V204" si="635">+U162*U$5</f>
        <v>49032.75</v>
      </c>
      <c r="V204" s="272">
        <f t="shared" si="635"/>
        <v>10955</v>
      </c>
      <c r="W204" s="272">
        <f t="shared" si="366"/>
        <v>65510.75</v>
      </c>
      <c r="X204" s="272">
        <f t="shared" ref="X204:Y204" si="636">+X162*X$5</f>
        <v>60796.5</v>
      </c>
      <c r="Y204" s="272">
        <f t="shared" si="636"/>
        <v>4714.25</v>
      </c>
      <c r="Z204" s="272">
        <f t="shared" si="368"/>
        <v>5440619.5700000012</v>
      </c>
      <c r="AA204" s="272">
        <f t="shared" si="369"/>
        <v>5167278.4200000009</v>
      </c>
      <c r="AB204" s="272">
        <f t="shared" ref="AB204:AX204" si="637">+AB162*AB$5</f>
        <v>566606</v>
      </c>
      <c r="AC204" s="272">
        <f t="shared" si="637"/>
        <v>1296561.4200000002</v>
      </c>
      <c r="AD204" s="272">
        <f t="shared" si="637"/>
        <v>356732.80000000005</v>
      </c>
      <c r="AE204" s="272">
        <f t="shared" si="637"/>
        <v>33576</v>
      </c>
      <c r="AF204" s="272">
        <f t="shared" si="637"/>
        <v>321452.67000000004</v>
      </c>
      <c r="AG204" s="272">
        <f t="shared" si="637"/>
        <v>1077112</v>
      </c>
      <c r="AH204" s="272">
        <f t="shared" si="637"/>
        <v>635373.5</v>
      </c>
      <c r="AI204" s="272">
        <f t="shared" si="637"/>
        <v>123248.07</v>
      </c>
      <c r="AJ204" s="272">
        <f t="shared" si="637"/>
        <v>622770.6</v>
      </c>
      <c r="AK204" s="272">
        <f t="shared" si="637"/>
        <v>123861.87000000001</v>
      </c>
      <c r="AL204" s="272">
        <f t="shared" si="637"/>
        <v>9983.49</v>
      </c>
      <c r="AM204" s="272">
        <f t="shared" si="371"/>
        <v>273341.14999999997</v>
      </c>
      <c r="AN204" s="272">
        <f t="shared" si="637"/>
        <v>30156</v>
      </c>
      <c r="AO204" s="272">
        <f t="shared" si="637"/>
        <v>55437.36</v>
      </c>
      <c r="AP204" s="272">
        <f t="shared" si="637"/>
        <v>79713</v>
      </c>
      <c r="AQ204" s="272">
        <f t="shared" si="637"/>
        <v>0</v>
      </c>
      <c r="AR204" s="272">
        <f t="shared" si="637"/>
        <v>75735.990000000005</v>
      </c>
      <c r="AS204" s="272">
        <f t="shared" si="637"/>
        <v>7863</v>
      </c>
      <c r="AT204" s="272">
        <f t="shared" si="637"/>
        <v>22656.5</v>
      </c>
      <c r="AU204" s="272">
        <f t="shared" si="637"/>
        <v>0</v>
      </c>
      <c r="AV204" s="272">
        <f t="shared" si="637"/>
        <v>1779.3</v>
      </c>
      <c r="AW204" s="272">
        <f t="shared" si="637"/>
        <v>0</v>
      </c>
      <c r="AX204" s="272">
        <f t="shared" si="637"/>
        <v>0</v>
      </c>
      <c r="AY204" s="272">
        <f t="shared" si="372"/>
        <v>1106579.4699999997</v>
      </c>
      <c r="AZ204" s="272">
        <f t="shared" si="373"/>
        <v>103228.11</v>
      </c>
      <c r="BA204" s="272">
        <f t="shared" ref="BA204:BF204" si="638">+BA162*BA$5</f>
        <v>889.04</v>
      </c>
      <c r="BB204" s="272">
        <f t="shared" si="638"/>
        <v>47196.75</v>
      </c>
      <c r="BC204" s="272">
        <f t="shared" si="638"/>
        <v>22000.32</v>
      </c>
      <c r="BD204" s="272">
        <f t="shared" si="638"/>
        <v>33142</v>
      </c>
      <c r="BE204" s="272">
        <f t="shared" si="638"/>
        <v>0</v>
      </c>
      <c r="BF204" s="272">
        <f t="shared" si="638"/>
        <v>0</v>
      </c>
      <c r="BG204" s="272">
        <f t="shared" si="375"/>
        <v>6676</v>
      </c>
      <c r="BH204" s="272">
        <f t="shared" ref="BH204:BM204" si="639">+BH162*BH$5</f>
        <v>0</v>
      </c>
      <c r="BI204" s="272">
        <f t="shared" si="639"/>
        <v>0</v>
      </c>
      <c r="BJ204" s="272">
        <f t="shared" si="639"/>
        <v>0</v>
      </c>
      <c r="BK204" s="272">
        <f t="shared" si="639"/>
        <v>6676</v>
      </c>
      <c r="BL204" s="272">
        <f t="shared" si="639"/>
        <v>0</v>
      </c>
      <c r="BM204" s="272">
        <f t="shared" si="639"/>
        <v>0</v>
      </c>
      <c r="BN204" s="272">
        <f t="shared" si="377"/>
        <v>252474.07</v>
      </c>
      <c r="BO204" s="272">
        <f t="shared" ref="BO204:BT204" si="640">+BO162*BO$5</f>
        <v>0</v>
      </c>
      <c r="BP204" s="272">
        <f t="shared" si="640"/>
        <v>93777.75</v>
      </c>
      <c r="BQ204" s="272">
        <f t="shared" si="640"/>
        <v>146758.32</v>
      </c>
      <c r="BR204" s="272">
        <f t="shared" si="640"/>
        <v>11938</v>
      </c>
      <c r="BS204" s="272">
        <f t="shared" si="640"/>
        <v>0</v>
      </c>
      <c r="BT204" s="272">
        <f t="shared" si="640"/>
        <v>0</v>
      </c>
      <c r="BU204" s="272">
        <f t="shared" si="379"/>
        <v>297605.24</v>
      </c>
      <c r="BV204" s="272">
        <f t="shared" ref="BV204:CA204" si="641">+BV162*BV$5</f>
        <v>2267.2000000000003</v>
      </c>
      <c r="BW204" s="272">
        <f t="shared" si="641"/>
        <v>91797</v>
      </c>
      <c r="BX204" s="272">
        <f t="shared" si="641"/>
        <v>133801.04</v>
      </c>
      <c r="BY204" s="272">
        <f t="shared" si="641"/>
        <v>69740</v>
      </c>
      <c r="BZ204" s="272">
        <f t="shared" si="641"/>
        <v>0</v>
      </c>
      <c r="CA204" s="272">
        <f t="shared" si="641"/>
        <v>0</v>
      </c>
      <c r="CB204" s="272">
        <f t="shared" si="381"/>
        <v>5902.8200000000006</v>
      </c>
      <c r="CC204" s="272">
        <f t="shared" ref="CC204:CH204" si="642">+CC162*CC$5</f>
        <v>1536.18</v>
      </c>
      <c r="CD204" s="272">
        <f t="shared" si="642"/>
        <v>0</v>
      </c>
      <c r="CE204" s="272">
        <f t="shared" si="642"/>
        <v>4366.6400000000003</v>
      </c>
      <c r="CF204" s="272">
        <f t="shared" si="642"/>
        <v>0</v>
      </c>
      <c r="CG204" s="272">
        <f t="shared" si="642"/>
        <v>0</v>
      </c>
      <c r="CH204" s="272">
        <f t="shared" si="642"/>
        <v>0</v>
      </c>
      <c r="CI204" s="272">
        <f t="shared" si="383"/>
        <v>440693.23</v>
      </c>
      <c r="CJ204" s="272">
        <f t="shared" ref="CJ204:CO204" si="643">+CJ162*CJ$5</f>
        <v>15487.1</v>
      </c>
      <c r="CK204" s="272">
        <f t="shared" si="643"/>
        <v>41114.25</v>
      </c>
      <c r="CL204" s="272">
        <f t="shared" si="643"/>
        <v>67938.48</v>
      </c>
      <c r="CM204" s="272">
        <f t="shared" si="643"/>
        <v>48771</v>
      </c>
      <c r="CN204" s="272">
        <f t="shared" si="643"/>
        <v>0</v>
      </c>
      <c r="CO204" s="272">
        <f t="shared" si="643"/>
        <v>267382.40000000002</v>
      </c>
      <c r="CP204" s="272">
        <f t="shared" si="385"/>
        <v>389071.33</v>
      </c>
      <c r="CQ204" s="272">
        <f t="shared" ref="CQ204:CV204" si="644">+CQ162*CQ$5</f>
        <v>30360.600000000002</v>
      </c>
      <c r="CR204" s="272">
        <f t="shared" si="644"/>
        <v>111522.75</v>
      </c>
      <c r="CS204" s="272">
        <f t="shared" si="644"/>
        <v>28076.07</v>
      </c>
      <c r="CT204" s="272">
        <f t="shared" si="644"/>
        <v>66378.2</v>
      </c>
      <c r="CU204" s="272">
        <f t="shared" si="644"/>
        <v>68965.710000000006</v>
      </c>
      <c r="CV204" s="272">
        <f t="shared" si="644"/>
        <v>83768</v>
      </c>
      <c r="CW204" s="272">
        <f t="shared" si="387"/>
        <v>77877.19</v>
      </c>
      <c r="CX204" s="272">
        <f t="shared" ref="CX204:DC204" si="645">+CX162*CX$5</f>
        <v>0</v>
      </c>
      <c r="CY204" s="272">
        <f t="shared" si="645"/>
        <v>0</v>
      </c>
      <c r="CZ204" s="272">
        <f t="shared" si="645"/>
        <v>0</v>
      </c>
      <c r="DA204" s="272">
        <f t="shared" si="645"/>
        <v>15119</v>
      </c>
      <c r="DB204" s="272">
        <f t="shared" si="645"/>
        <v>41000.19</v>
      </c>
      <c r="DC204" s="272">
        <f t="shared" si="645"/>
        <v>21758</v>
      </c>
      <c r="DD204" s="272">
        <f t="shared" si="389"/>
        <v>6355363.9199999999</v>
      </c>
      <c r="DE204" s="272">
        <f t="shared" ref="DE204:DJ204" si="646">+DE162*DE$5</f>
        <v>598957.92000000004</v>
      </c>
      <c r="DF204" s="272">
        <f t="shared" si="646"/>
        <v>1255035</v>
      </c>
      <c r="DG204" s="272">
        <f t="shared" si="646"/>
        <v>3831204</v>
      </c>
      <c r="DH204" s="272">
        <f t="shared" si="646"/>
        <v>312495</v>
      </c>
      <c r="DI204" s="272">
        <f t="shared" si="646"/>
        <v>357672</v>
      </c>
      <c r="DJ204" s="272">
        <f t="shared" si="646"/>
        <v>0</v>
      </c>
      <c r="DK204" s="272">
        <f t="shared" si="391"/>
        <v>5190496.3499999996</v>
      </c>
      <c r="DL204" s="272">
        <f t="shared" si="392"/>
        <v>2343637.21</v>
      </c>
      <c r="DM204" s="272">
        <f t="shared" si="393"/>
        <v>1682219.95</v>
      </c>
      <c r="DN204" s="272">
        <f t="shared" ref="DN204:DU204" si="647">+DN162*DN$5</f>
        <v>289803.36</v>
      </c>
      <c r="DO204" s="272">
        <f t="shared" si="647"/>
        <v>200354</v>
      </c>
      <c r="DP204" s="272">
        <f t="shared" si="647"/>
        <v>345395</v>
      </c>
      <c r="DQ204" s="272">
        <f t="shared" si="647"/>
        <v>725918.16</v>
      </c>
      <c r="DR204" s="272">
        <f t="shared" si="647"/>
        <v>0</v>
      </c>
      <c r="DS204" s="272">
        <f t="shared" si="647"/>
        <v>17535</v>
      </c>
      <c r="DT204" s="272">
        <f t="shared" si="647"/>
        <v>65752.5</v>
      </c>
      <c r="DU204" s="272">
        <f t="shared" si="647"/>
        <v>37461.93</v>
      </c>
      <c r="DV204" s="272">
        <f t="shared" si="395"/>
        <v>661417.26</v>
      </c>
      <c r="DW204" s="272">
        <f t="shared" ref="DW204:EM204" si="648">+DW162*DW$5</f>
        <v>142432.62</v>
      </c>
      <c r="DX204" s="272">
        <f t="shared" si="648"/>
        <v>127826</v>
      </c>
      <c r="DY204" s="272">
        <f t="shared" si="648"/>
        <v>99133</v>
      </c>
      <c r="DZ204" s="272">
        <f t="shared" si="648"/>
        <v>241141.89</v>
      </c>
      <c r="EA204" s="272">
        <f t="shared" si="648"/>
        <v>0</v>
      </c>
      <c r="EB204" s="272">
        <f t="shared" si="648"/>
        <v>3015.8</v>
      </c>
      <c r="EC204" s="272">
        <f t="shared" si="648"/>
        <v>38713.75</v>
      </c>
      <c r="ED204" s="272">
        <f t="shared" si="648"/>
        <v>9154.2000000000007</v>
      </c>
      <c r="EE204" s="272">
        <f t="shared" si="397"/>
        <v>2216649.2400000007</v>
      </c>
      <c r="EF204" s="272">
        <f t="shared" si="648"/>
        <v>408750.54000000004</v>
      </c>
      <c r="EG204" s="272">
        <f t="shared" si="648"/>
        <v>293237</v>
      </c>
      <c r="EH204" s="272">
        <f t="shared" si="648"/>
        <v>421225</v>
      </c>
      <c r="EI204" s="272">
        <f t="shared" si="648"/>
        <v>925095.93</v>
      </c>
      <c r="EJ204" s="272">
        <f t="shared" si="648"/>
        <v>0</v>
      </c>
      <c r="EK204" s="272">
        <f t="shared" si="648"/>
        <v>20550.800000000003</v>
      </c>
      <c r="EL204" s="272">
        <f t="shared" si="648"/>
        <v>104466.25</v>
      </c>
      <c r="EM204" s="272">
        <f t="shared" si="648"/>
        <v>43323.72</v>
      </c>
      <c r="EN204" s="272">
        <f t="shared" si="398"/>
        <v>93798.060000000012</v>
      </c>
      <c r="EO204" s="272">
        <f t="shared" ref="EO204:EV204" si="649">+EO162*EO$5</f>
        <v>10706.19</v>
      </c>
      <c r="EP204" s="272">
        <f t="shared" si="649"/>
        <v>23805</v>
      </c>
      <c r="EQ204" s="272">
        <f t="shared" si="649"/>
        <v>23304</v>
      </c>
      <c r="ER204" s="272">
        <f t="shared" si="649"/>
        <v>32690.460000000003</v>
      </c>
      <c r="ES204" s="272">
        <f t="shared" si="649"/>
        <v>0</v>
      </c>
      <c r="ET204" s="272">
        <f t="shared" si="649"/>
        <v>0</v>
      </c>
      <c r="EU204" s="272">
        <f t="shared" si="649"/>
        <v>0</v>
      </c>
      <c r="EV204" s="272">
        <f t="shared" si="649"/>
        <v>3292.4100000000003</v>
      </c>
      <c r="EW204" s="272">
        <f t="shared" si="400"/>
        <v>772696.97</v>
      </c>
      <c r="EX204" s="272">
        <f t="shared" ref="EX204:FE204" si="650">+EX162*EX$5</f>
        <v>117861.48000000001</v>
      </c>
      <c r="EY204" s="272">
        <f t="shared" si="650"/>
        <v>137168.5</v>
      </c>
      <c r="EZ204" s="272">
        <f t="shared" si="650"/>
        <v>200823</v>
      </c>
      <c r="FA204" s="272">
        <f t="shared" si="650"/>
        <v>238206.21000000002</v>
      </c>
      <c r="FB204" s="272">
        <f t="shared" si="650"/>
        <v>2227.5</v>
      </c>
      <c r="FC204" s="272">
        <f t="shared" si="650"/>
        <v>5376.8</v>
      </c>
      <c r="FD204" s="272">
        <f t="shared" si="650"/>
        <v>55043</v>
      </c>
      <c r="FE204" s="272">
        <f t="shared" si="650"/>
        <v>15990.480000000001</v>
      </c>
      <c r="FF204" s="272">
        <f t="shared" si="402"/>
        <v>121134.26000000001</v>
      </c>
      <c r="FG204" s="272">
        <f t="shared" ref="FG204:FN204" si="651">+FG162*FG$5</f>
        <v>40725.630000000005</v>
      </c>
      <c r="FH204" s="272">
        <f t="shared" si="651"/>
        <v>37028.5</v>
      </c>
      <c r="FI204" s="272">
        <f t="shared" si="651"/>
        <v>7916</v>
      </c>
      <c r="FJ204" s="272">
        <f t="shared" si="651"/>
        <v>30124.710000000003</v>
      </c>
      <c r="FK204" s="272">
        <f t="shared" si="651"/>
        <v>0</v>
      </c>
      <c r="FL204" s="272">
        <f t="shared" si="651"/>
        <v>0</v>
      </c>
      <c r="FM204" s="272">
        <f t="shared" si="651"/>
        <v>4283.75</v>
      </c>
      <c r="FN204" s="272">
        <f t="shared" si="651"/>
        <v>1055.67</v>
      </c>
      <c r="FO204" s="272">
        <f t="shared" si="404"/>
        <v>26796.99</v>
      </c>
      <c r="FP204" s="272">
        <f t="shared" ref="FP204:FW204" si="652">+FP162*FP$5</f>
        <v>6997.3200000000006</v>
      </c>
      <c r="FQ204" s="272">
        <f t="shared" si="652"/>
        <v>0</v>
      </c>
      <c r="FR204" s="272">
        <f t="shared" si="652"/>
        <v>0</v>
      </c>
      <c r="FS204" s="272">
        <f t="shared" si="652"/>
        <v>19799.670000000002</v>
      </c>
      <c r="FT204" s="272">
        <f t="shared" si="652"/>
        <v>0</v>
      </c>
      <c r="FU204" s="272">
        <f t="shared" si="652"/>
        <v>0</v>
      </c>
      <c r="FV204" s="272">
        <f t="shared" si="652"/>
        <v>0</v>
      </c>
      <c r="FW204" s="272">
        <f t="shared" si="652"/>
        <v>0</v>
      </c>
      <c r="FX204" s="272">
        <f t="shared" si="406"/>
        <v>842056.70000000007</v>
      </c>
      <c r="FY204" s="272">
        <f t="shared" ref="FY204:GF204" si="653">+FY162*FY$5</f>
        <v>79359.39</v>
      </c>
      <c r="FZ204" s="272">
        <f t="shared" si="653"/>
        <v>173109.5</v>
      </c>
      <c r="GA204" s="272">
        <f t="shared" si="653"/>
        <v>202430</v>
      </c>
      <c r="GB204" s="272">
        <f t="shared" si="653"/>
        <v>358083.66000000003</v>
      </c>
      <c r="GC204" s="272">
        <f t="shared" si="653"/>
        <v>0</v>
      </c>
      <c r="GD204" s="272">
        <f t="shared" si="653"/>
        <v>1336.6000000000001</v>
      </c>
      <c r="GE204" s="272">
        <f t="shared" si="653"/>
        <v>18601.5</v>
      </c>
      <c r="GF204" s="272">
        <f t="shared" si="653"/>
        <v>9136.0500000000011</v>
      </c>
      <c r="GG204" s="272">
        <f t="shared" si="408"/>
        <v>417512.72</v>
      </c>
      <c r="GH204" s="272">
        <f t="shared" ref="GH204:GO204" si="654">+GH162*GH$5</f>
        <v>5817.5700000000006</v>
      </c>
      <c r="GI204" s="272">
        <f t="shared" si="654"/>
        <v>15444.5</v>
      </c>
      <c r="GJ204" s="272">
        <f t="shared" si="654"/>
        <v>18563</v>
      </c>
      <c r="GK204" s="272">
        <f t="shared" si="654"/>
        <v>60441.15</v>
      </c>
      <c r="GL204" s="272">
        <f t="shared" si="654"/>
        <v>317246.5</v>
      </c>
      <c r="GM204" s="272">
        <f t="shared" si="654"/>
        <v>0</v>
      </c>
      <c r="GN204" s="272">
        <f t="shared" si="654"/>
        <v>0</v>
      </c>
      <c r="GO204" s="272">
        <f t="shared" si="654"/>
        <v>0</v>
      </c>
      <c r="GP204" s="272">
        <f t="shared" si="410"/>
        <v>253101.5</v>
      </c>
      <c r="GQ204" s="272">
        <f t="shared" ref="GQ204:GX204" si="655">+GQ162*GQ$5</f>
        <v>0</v>
      </c>
      <c r="GR204" s="272">
        <f t="shared" si="655"/>
        <v>3255.5</v>
      </c>
      <c r="GS204" s="272">
        <f t="shared" si="655"/>
        <v>249846</v>
      </c>
      <c r="GT204" s="272">
        <f t="shared" si="655"/>
        <v>0</v>
      </c>
      <c r="GU204" s="272">
        <f t="shared" si="655"/>
        <v>0</v>
      </c>
      <c r="GV204" s="272">
        <f t="shared" si="655"/>
        <v>0</v>
      </c>
      <c r="GW204" s="272">
        <f t="shared" si="655"/>
        <v>0</v>
      </c>
      <c r="GX204" s="272">
        <f t="shared" si="655"/>
        <v>0</v>
      </c>
      <c r="GY204" s="272">
        <f t="shared" si="412"/>
        <v>413559.99999999994</v>
      </c>
      <c r="GZ204" s="272">
        <f t="shared" ref="GZ204:HH204" si="656">+GZ162*GZ$5</f>
        <v>73813.740000000005</v>
      </c>
      <c r="HA204" s="272">
        <f t="shared" si="656"/>
        <v>70856</v>
      </c>
      <c r="HB204" s="272">
        <f t="shared" si="656"/>
        <v>37630</v>
      </c>
      <c r="HC204" s="272">
        <f t="shared" si="656"/>
        <v>179758.59</v>
      </c>
      <c r="HD204" s="272">
        <f t="shared" si="656"/>
        <v>16132.5</v>
      </c>
      <c r="HE204" s="272">
        <f t="shared" si="656"/>
        <v>6163</v>
      </c>
      <c r="HF204" s="272">
        <f t="shared" si="656"/>
        <v>20403.75</v>
      </c>
      <c r="HG204" s="272">
        <f t="shared" si="656"/>
        <v>8802.42</v>
      </c>
      <c r="HH204" s="272">
        <f t="shared" si="656"/>
        <v>0</v>
      </c>
    </row>
    <row r="205" spans="1:216" x14ac:dyDescent="0.2">
      <c r="A205" s="263" t="s">
        <v>241</v>
      </c>
      <c r="B205" s="272">
        <f t="shared" si="351"/>
        <v>51447434.039999992</v>
      </c>
      <c r="C205" s="272">
        <f t="shared" si="352"/>
        <v>2664095.75</v>
      </c>
      <c r="D205" s="272">
        <f t="shared" si="353"/>
        <v>1688522.75</v>
      </c>
      <c r="E205" s="272">
        <f t="shared" si="354"/>
        <v>649825.25</v>
      </c>
      <c r="F205" s="272">
        <f t="shared" ref="F205:G205" si="657">+F163*F$5</f>
        <v>473826.75</v>
      </c>
      <c r="G205" s="272">
        <f t="shared" si="657"/>
        <v>175998.5</v>
      </c>
      <c r="H205" s="272">
        <f t="shared" si="356"/>
        <v>861354.75</v>
      </c>
      <c r="I205" s="272">
        <f t="shared" ref="I205:J205" si="658">+I163*I$5</f>
        <v>568845.75</v>
      </c>
      <c r="J205" s="272">
        <f t="shared" si="658"/>
        <v>292509</v>
      </c>
      <c r="K205" s="272">
        <f t="shared" si="358"/>
        <v>126630.5</v>
      </c>
      <c r="L205" s="272">
        <f t="shared" ref="L205:M205" si="659">+L163*L$5</f>
        <v>102847.5</v>
      </c>
      <c r="M205" s="272">
        <f t="shared" si="659"/>
        <v>23783</v>
      </c>
      <c r="N205" s="272">
        <f t="shared" si="360"/>
        <v>50712.25</v>
      </c>
      <c r="O205" s="272">
        <f t="shared" ref="O205:P205" si="660">+O163*O$5</f>
        <v>25146.75</v>
      </c>
      <c r="P205" s="272">
        <f t="shared" si="660"/>
        <v>25565.5</v>
      </c>
      <c r="Q205" s="272">
        <f t="shared" si="362"/>
        <v>179053</v>
      </c>
      <c r="R205" s="272">
        <f t="shared" ref="R205:S205" si="661">+R163*R$5</f>
        <v>57574.5</v>
      </c>
      <c r="S205" s="272">
        <f t="shared" si="661"/>
        <v>121478.5</v>
      </c>
      <c r="T205" s="272">
        <f t="shared" si="364"/>
        <v>507865.75</v>
      </c>
      <c r="U205" s="272">
        <f t="shared" ref="U205:V205" si="662">+U163*U$5</f>
        <v>470365.5</v>
      </c>
      <c r="V205" s="272">
        <f t="shared" si="662"/>
        <v>37500.25</v>
      </c>
      <c r="W205" s="272">
        <f t="shared" si="366"/>
        <v>288654.25</v>
      </c>
      <c r="X205" s="272">
        <f t="shared" ref="X205:Y205" si="663">+X163*X$5</f>
        <v>270174</v>
      </c>
      <c r="Y205" s="272">
        <f t="shared" si="663"/>
        <v>18480.25</v>
      </c>
      <c r="Z205" s="272">
        <f t="shared" si="368"/>
        <v>16919053.229999997</v>
      </c>
      <c r="AA205" s="272">
        <f t="shared" si="369"/>
        <v>16101824.309999999</v>
      </c>
      <c r="AB205" s="272">
        <f t="shared" ref="AB205:AX205" si="664">+AB163*AB$5</f>
        <v>1326200</v>
      </c>
      <c r="AC205" s="272">
        <f t="shared" si="664"/>
        <v>3045218.22</v>
      </c>
      <c r="AD205" s="272">
        <f t="shared" si="664"/>
        <v>979960</v>
      </c>
      <c r="AE205" s="272">
        <f t="shared" si="664"/>
        <v>166976</v>
      </c>
      <c r="AF205" s="272">
        <f t="shared" si="664"/>
        <v>1368555.87</v>
      </c>
      <c r="AG205" s="272">
        <f t="shared" si="664"/>
        <v>2872161</v>
      </c>
      <c r="AH205" s="272">
        <f t="shared" si="664"/>
        <v>2657410</v>
      </c>
      <c r="AI205" s="272">
        <f t="shared" si="664"/>
        <v>551207.25</v>
      </c>
      <c r="AJ205" s="272">
        <f t="shared" si="664"/>
        <v>2336793.6000000001</v>
      </c>
      <c r="AK205" s="272">
        <f t="shared" si="664"/>
        <v>679814.19000000006</v>
      </c>
      <c r="AL205" s="272">
        <f t="shared" si="664"/>
        <v>117528.18000000001</v>
      </c>
      <c r="AM205" s="272">
        <f t="shared" si="371"/>
        <v>817228.91999999993</v>
      </c>
      <c r="AN205" s="272">
        <f t="shared" si="664"/>
        <v>49345</v>
      </c>
      <c r="AO205" s="272">
        <f t="shared" si="664"/>
        <v>291841.44</v>
      </c>
      <c r="AP205" s="272">
        <f t="shared" si="664"/>
        <v>91437.200000000012</v>
      </c>
      <c r="AQ205" s="272">
        <f t="shared" si="664"/>
        <v>0</v>
      </c>
      <c r="AR205" s="272">
        <f t="shared" si="664"/>
        <v>64188.630000000005</v>
      </c>
      <c r="AS205" s="272">
        <f t="shared" si="664"/>
        <v>34185</v>
      </c>
      <c r="AT205" s="272">
        <f t="shared" si="664"/>
        <v>106068</v>
      </c>
      <c r="AU205" s="272">
        <f t="shared" si="664"/>
        <v>32215.59</v>
      </c>
      <c r="AV205" s="272">
        <f t="shared" si="664"/>
        <v>141878.69999999998</v>
      </c>
      <c r="AW205" s="272">
        <f t="shared" si="664"/>
        <v>6069.3600000000006</v>
      </c>
      <c r="AX205" s="272">
        <f t="shared" si="664"/>
        <v>0</v>
      </c>
      <c r="AY205" s="272">
        <f t="shared" si="372"/>
        <v>1808582.8800000001</v>
      </c>
      <c r="AZ205" s="272">
        <f t="shared" si="373"/>
        <v>128975.53</v>
      </c>
      <c r="BA205" s="272">
        <f t="shared" ref="BA205:BF205" si="665">+BA163*BA$5</f>
        <v>805.78</v>
      </c>
      <c r="BB205" s="272">
        <f t="shared" si="665"/>
        <v>27516.75</v>
      </c>
      <c r="BC205" s="272">
        <f t="shared" si="665"/>
        <v>57458</v>
      </c>
      <c r="BD205" s="272">
        <f t="shared" si="665"/>
        <v>43195</v>
      </c>
      <c r="BE205" s="272">
        <f t="shared" si="665"/>
        <v>0</v>
      </c>
      <c r="BF205" s="272">
        <f t="shared" si="665"/>
        <v>0</v>
      </c>
      <c r="BG205" s="272">
        <f t="shared" si="375"/>
        <v>2821.04</v>
      </c>
      <c r="BH205" s="272">
        <f t="shared" ref="BH205:BM205" si="666">+BH163*BH$5</f>
        <v>0</v>
      </c>
      <c r="BI205" s="272">
        <f t="shared" si="666"/>
        <v>0</v>
      </c>
      <c r="BJ205" s="272">
        <f t="shared" si="666"/>
        <v>2821.04</v>
      </c>
      <c r="BK205" s="272">
        <f t="shared" si="666"/>
        <v>0</v>
      </c>
      <c r="BL205" s="272">
        <f t="shared" si="666"/>
        <v>0</v>
      </c>
      <c r="BM205" s="272">
        <f t="shared" si="666"/>
        <v>0</v>
      </c>
      <c r="BN205" s="272">
        <f t="shared" si="377"/>
        <v>433560.69</v>
      </c>
      <c r="BO205" s="272">
        <f t="shared" ref="BO205:BT205" si="667">+BO163*BO$5</f>
        <v>499.5</v>
      </c>
      <c r="BP205" s="272">
        <f t="shared" si="667"/>
        <v>80103.75</v>
      </c>
      <c r="BQ205" s="272">
        <f t="shared" si="667"/>
        <v>278583.44</v>
      </c>
      <c r="BR205" s="272">
        <f t="shared" si="667"/>
        <v>74374</v>
      </c>
      <c r="BS205" s="272">
        <f t="shared" si="667"/>
        <v>0</v>
      </c>
      <c r="BT205" s="272">
        <f t="shared" si="667"/>
        <v>0</v>
      </c>
      <c r="BU205" s="272">
        <f t="shared" si="379"/>
        <v>390876.85</v>
      </c>
      <c r="BV205" s="272">
        <f t="shared" ref="BV205:CA205" si="668">+BV163*BV$5</f>
        <v>376.98</v>
      </c>
      <c r="BW205" s="272">
        <f t="shared" si="668"/>
        <v>50250.75</v>
      </c>
      <c r="BX205" s="272">
        <f t="shared" si="668"/>
        <v>319123.12</v>
      </c>
      <c r="BY205" s="272">
        <f t="shared" si="668"/>
        <v>21126</v>
      </c>
      <c r="BZ205" s="272">
        <f t="shared" si="668"/>
        <v>0</v>
      </c>
      <c r="CA205" s="272">
        <f t="shared" si="668"/>
        <v>0</v>
      </c>
      <c r="CB205" s="272">
        <f t="shared" si="381"/>
        <v>12310.55</v>
      </c>
      <c r="CC205" s="272">
        <f t="shared" ref="CC205:CH205" si="669">+CC163*CC$5</f>
        <v>1913.16</v>
      </c>
      <c r="CD205" s="272">
        <f t="shared" si="669"/>
        <v>7362.75</v>
      </c>
      <c r="CE205" s="272">
        <f t="shared" si="669"/>
        <v>3034.64</v>
      </c>
      <c r="CF205" s="272">
        <f t="shared" si="669"/>
        <v>0</v>
      </c>
      <c r="CG205" s="272">
        <f t="shared" si="669"/>
        <v>0</v>
      </c>
      <c r="CH205" s="272">
        <f t="shared" si="669"/>
        <v>0</v>
      </c>
      <c r="CI205" s="272">
        <f t="shared" si="383"/>
        <v>840038.22000000009</v>
      </c>
      <c r="CJ205" s="272">
        <f t="shared" ref="CJ205:CO205" si="670">+CJ163*CJ$5</f>
        <v>8697.76</v>
      </c>
      <c r="CK205" s="272">
        <f t="shared" si="670"/>
        <v>27271.5</v>
      </c>
      <c r="CL205" s="272">
        <f t="shared" si="670"/>
        <v>148757.76000000001</v>
      </c>
      <c r="CM205" s="272">
        <f t="shared" si="670"/>
        <v>27880</v>
      </c>
      <c r="CN205" s="272">
        <f t="shared" si="670"/>
        <v>0</v>
      </c>
      <c r="CO205" s="272">
        <f t="shared" si="670"/>
        <v>627431.20000000007</v>
      </c>
      <c r="CP205" s="272">
        <f t="shared" si="385"/>
        <v>1219640.27</v>
      </c>
      <c r="CQ205" s="272">
        <f t="shared" ref="CQ205:CV205" si="671">+CQ163*CQ$5</f>
        <v>44296.800000000003</v>
      </c>
      <c r="CR205" s="272">
        <f t="shared" si="671"/>
        <v>182138</v>
      </c>
      <c r="CS205" s="272">
        <f t="shared" si="671"/>
        <v>116814.39</v>
      </c>
      <c r="CT205" s="272">
        <f t="shared" si="671"/>
        <v>311371.2</v>
      </c>
      <c r="CU205" s="272">
        <f t="shared" si="671"/>
        <v>119207.88</v>
      </c>
      <c r="CV205" s="272">
        <f t="shared" si="671"/>
        <v>445812</v>
      </c>
      <c r="CW205" s="272">
        <f t="shared" si="387"/>
        <v>151018.69</v>
      </c>
      <c r="CX205" s="272">
        <f t="shared" ref="CX205:DC205" si="672">+CX163*CX$5</f>
        <v>0</v>
      </c>
      <c r="CY205" s="272">
        <f t="shared" si="672"/>
        <v>0</v>
      </c>
      <c r="CZ205" s="272">
        <f t="shared" si="672"/>
        <v>0</v>
      </c>
      <c r="DA205" s="272">
        <f t="shared" si="672"/>
        <v>19972.600000000002</v>
      </c>
      <c r="DB205" s="272">
        <f t="shared" si="672"/>
        <v>110739.09000000001</v>
      </c>
      <c r="DC205" s="272">
        <f t="shared" si="672"/>
        <v>20307</v>
      </c>
      <c r="DD205" s="272">
        <f t="shared" si="389"/>
        <v>17514281.560000002</v>
      </c>
      <c r="DE205" s="272">
        <f t="shared" ref="DE205:DJ205" si="673">+DE163*DE$5</f>
        <v>899986.56</v>
      </c>
      <c r="DF205" s="272">
        <f t="shared" si="673"/>
        <v>2752207.5</v>
      </c>
      <c r="DG205" s="272">
        <f t="shared" si="673"/>
        <v>10832908.5</v>
      </c>
      <c r="DH205" s="272">
        <f t="shared" si="673"/>
        <v>1050595</v>
      </c>
      <c r="DI205" s="272">
        <f t="shared" si="673"/>
        <v>1978584</v>
      </c>
      <c r="DJ205" s="272">
        <f t="shared" si="673"/>
        <v>0</v>
      </c>
      <c r="DK205" s="272">
        <f t="shared" si="391"/>
        <v>11170761.66</v>
      </c>
      <c r="DL205" s="272">
        <f t="shared" si="392"/>
        <v>6860033.0800000001</v>
      </c>
      <c r="DM205" s="272">
        <f t="shared" si="393"/>
        <v>3922155.8100000005</v>
      </c>
      <c r="DN205" s="272">
        <f t="shared" ref="DN205:DU205" si="674">+DN163*DN$5</f>
        <v>656697.03</v>
      </c>
      <c r="DO205" s="272">
        <f t="shared" si="674"/>
        <v>553633</v>
      </c>
      <c r="DP205" s="272">
        <f t="shared" si="674"/>
        <v>1041285</v>
      </c>
      <c r="DQ205" s="272">
        <f t="shared" si="674"/>
        <v>1328337.1200000001</v>
      </c>
      <c r="DR205" s="272">
        <f t="shared" si="674"/>
        <v>3427</v>
      </c>
      <c r="DS205" s="272">
        <f t="shared" si="674"/>
        <v>48993.4</v>
      </c>
      <c r="DT205" s="272">
        <f t="shared" si="674"/>
        <v>194901</v>
      </c>
      <c r="DU205" s="272">
        <f t="shared" si="674"/>
        <v>94882.260000000009</v>
      </c>
      <c r="DV205" s="272">
        <f t="shared" si="395"/>
        <v>2937877.27</v>
      </c>
      <c r="DW205" s="272">
        <f t="shared" ref="DW205:EM205" si="675">+DW163*DW$5</f>
        <v>653600.97000000009</v>
      </c>
      <c r="DX205" s="272">
        <f t="shared" si="675"/>
        <v>401488.5</v>
      </c>
      <c r="DY205" s="272">
        <f t="shared" si="675"/>
        <v>577197</v>
      </c>
      <c r="DZ205" s="272">
        <f t="shared" si="675"/>
        <v>1098300.3900000001</v>
      </c>
      <c r="EA205" s="272">
        <f t="shared" si="675"/>
        <v>0</v>
      </c>
      <c r="EB205" s="272">
        <f t="shared" si="675"/>
        <v>10109.800000000001</v>
      </c>
      <c r="EC205" s="272">
        <f t="shared" si="675"/>
        <v>120260.25</v>
      </c>
      <c r="ED205" s="272">
        <f t="shared" si="675"/>
        <v>76920.36</v>
      </c>
      <c r="EE205" s="272">
        <f t="shared" si="397"/>
        <v>6325644.0300000003</v>
      </c>
      <c r="EF205" s="272">
        <f t="shared" si="675"/>
        <v>1252150.6800000002</v>
      </c>
      <c r="EG205" s="272">
        <f t="shared" si="675"/>
        <v>920147</v>
      </c>
      <c r="EH205" s="272">
        <f t="shared" si="675"/>
        <v>1347227</v>
      </c>
      <c r="EI205" s="272">
        <f t="shared" si="675"/>
        <v>2311552.65</v>
      </c>
      <c r="EJ205" s="272">
        <f t="shared" si="675"/>
        <v>3427</v>
      </c>
      <c r="EK205" s="272">
        <f t="shared" si="675"/>
        <v>58337.8</v>
      </c>
      <c r="EL205" s="272">
        <f t="shared" si="675"/>
        <v>286313.25</v>
      </c>
      <c r="EM205" s="272">
        <f t="shared" si="675"/>
        <v>146488.65</v>
      </c>
      <c r="EN205" s="272">
        <f t="shared" si="398"/>
        <v>518127.68000000005</v>
      </c>
      <c r="EO205" s="272">
        <f t="shared" ref="EO205:EV205" si="676">+EO163*EO$5</f>
        <v>55131.450000000004</v>
      </c>
      <c r="EP205" s="272">
        <f t="shared" si="676"/>
        <v>33032.5</v>
      </c>
      <c r="EQ205" s="272">
        <f t="shared" si="676"/>
        <v>271255</v>
      </c>
      <c r="ER205" s="272">
        <f t="shared" si="676"/>
        <v>114067.14</v>
      </c>
      <c r="ES205" s="272">
        <f t="shared" si="676"/>
        <v>0</v>
      </c>
      <c r="ET205" s="272">
        <f t="shared" si="676"/>
        <v>765.40000000000009</v>
      </c>
      <c r="EU205" s="272">
        <f t="shared" si="676"/>
        <v>28005.5</v>
      </c>
      <c r="EV205" s="272">
        <f t="shared" si="676"/>
        <v>15870.69</v>
      </c>
      <c r="EW205" s="272">
        <f t="shared" si="400"/>
        <v>1275852.1700000002</v>
      </c>
      <c r="EX205" s="272">
        <f t="shared" ref="EX205:FE205" si="677">+EX163*EX$5</f>
        <v>228039.24000000002</v>
      </c>
      <c r="EY205" s="272">
        <f t="shared" si="677"/>
        <v>151884.5</v>
      </c>
      <c r="EZ205" s="272">
        <f t="shared" si="677"/>
        <v>320873</v>
      </c>
      <c r="FA205" s="272">
        <f t="shared" si="677"/>
        <v>477572.04000000004</v>
      </c>
      <c r="FB205" s="272">
        <f t="shared" si="677"/>
        <v>1713.5</v>
      </c>
      <c r="FC205" s="272">
        <f t="shared" si="677"/>
        <v>15524.6</v>
      </c>
      <c r="FD205" s="272">
        <f t="shared" si="677"/>
        <v>58436.25</v>
      </c>
      <c r="FE205" s="272">
        <f t="shared" si="677"/>
        <v>21809.040000000001</v>
      </c>
      <c r="FF205" s="272">
        <f t="shared" si="402"/>
        <v>579329.41</v>
      </c>
      <c r="FG205" s="272">
        <f t="shared" ref="FG205:FN205" si="678">+FG163*FG$5</f>
        <v>292557.87</v>
      </c>
      <c r="FH205" s="272">
        <f t="shared" si="678"/>
        <v>46293.5</v>
      </c>
      <c r="FI205" s="272">
        <f t="shared" si="678"/>
        <v>161445</v>
      </c>
      <c r="FJ205" s="272">
        <f t="shared" si="678"/>
        <v>35751.21</v>
      </c>
      <c r="FK205" s="272">
        <f t="shared" si="678"/>
        <v>1770.5</v>
      </c>
      <c r="FL205" s="272">
        <f t="shared" si="678"/>
        <v>845.40000000000009</v>
      </c>
      <c r="FM205" s="272">
        <f t="shared" si="678"/>
        <v>35313</v>
      </c>
      <c r="FN205" s="272">
        <f t="shared" si="678"/>
        <v>5352.93</v>
      </c>
      <c r="FO205" s="272">
        <f t="shared" si="404"/>
        <v>81802.33</v>
      </c>
      <c r="FP205" s="272">
        <f t="shared" ref="FP205:FW205" si="679">+FP163*FP$5</f>
        <v>49913.82</v>
      </c>
      <c r="FQ205" s="272">
        <f t="shared" si="679"/>
        <v>0</v>
      </c>
      <c r="FR205" s="272">
        <f t="shared" si="679"/>
        <v>4795</v>
      </c>
      <c r="FS205" s="272">
        <f t="shared" si="679"/>
        <v>23981.760000000002</v>
      </c>
      <c r="FT205" s="272">
        <f t="shared" si="679"/>
        <v>0</v>
      </c>
      <c r="FU205" s="272">
        <f t="shared" si="679"/>
        <v>0</v>
      </c>
      <c r="FV205" s="272">
        <f t="shared" si="679"/>
        <v>3111.75</v>
      </c>
      <c r="FW205" s="272">
        <f t="shared" si="679"/>
        <v>0</v>
      </c>
      <c r="FX205" s="272">
        <f t="shared" si="406"/>
        <v>1465496.46</v>
      </c>
      <c r="FY205" s="272">
        <f t="shared" ref="FY205:GF205" si="680">+FY163*FY$5</f>
        <v>224964.30000000002</v>
      </c>
      <c r="FZ205" s="272">
        <f t="shared" si="680"/>
        <v>304351</v>
      </c>
      <c r="GA205" s="272">
        <f t="shared" si="680"/>
        <v>185990</v>
      </c>
      <c r="GB205" s="272">
        <f t="shared" si="680"/>
        <v>721686.24</v>
      </c>
      <c r="GC205" s="272">
        <f t="shared" si="680"/>
        <v>0</v>
      </c>
      <c r="GD205" s="272">
        <f t="shared" si="680"/>
        <v>3381.4</v>
      </c>
      <c r="GE205" s="272">
        <f t="shared" si="680"/>
        <v>18055.25</v>
      </c>
      <c r="GF205" s="272">
        <f t="shared" si="680"/>
        <v>7068.27</v>
      </c>
      <c r="GG205" s="272">
        <f t="shared" si="408"/>
        <v>268261.48</v>
      </c>
      <c r="GH205" s="272">
        <f t="shared" ref="GH205:GO205" si="681">+GH163*GH$5</f>
        <v>0</v>
      </c>
      <c r="GI205" s="272">
        <f t="shared" si="681"/>
        <v>4826.5</v>
      </c>
      <c r="GJ205" s="272">
        <f t="shared" si="681"/>
        <v>0</v>
      </c>
      <c r="GK205" s="272">
        <f t="shared" si="681"/>
        <v>108819.48000000001</v>
      </c>
      <c r="GL205" s="272">
        <f t="shared" si="681"/>
        <v>154615.5</v>
      </c>
      <c r="GM205" s="272">
        <f t="shared" si="681"/>
        <v>0</v>
      </c>
      <c r="GN205" s="272">
        <f t="shared" si="681"/>
        <v>0</v>
      </c>
      <c r="GO205" s="272">
        <f t="shared" si="681"/>
        <v>0</v>
      </c>
      <c r="GP205" s="272">
        <f t="shared" si="410"/>
        <v>28340.27</v>
      </c>
      <c r="GQ205" s="272">
        <f t="shared" ref="GQ205:GX205" si="682">+GQ163*GQ$5</f>
        <v>1837.77</v>
      </c>
      <c r="GR205" s="272">
        <f t="shared" si="682"/>
        <v>16992.5</v>
      </c>
      <c r="GS205" s="272">
        <f t="shared" si="682"/>
        <v>9510</v>
      </c>
      <c r="GT205" s="272">
        <f t="shared" si="682"/>
        <v>0</v>
      </c>
      <c r="GU205" s="272">
        <f t="shared" si="682"/>
        <v>0</v>
      </c>
      <c r="GV205" s="272">
        <f t="shared" si="682"/>
        <v>0</v>
      </c>
      <c r="GW205" s="272">
        <f t="shared" si="682"/>
        <v>0</v>
      </c>
      <c r="GX205" s="272">
        <f t="shared" si="682"/>
        <v>0</v>
      </c>
      <c r="GY205" s="272">
        <f t="shared" si="412"/>
        <v>611646.46</v>
      </c>
      <c r="GZ205" s="272">
        <f t="shared" ref="GZ205:HH205" si="683">+GZ163*GZ$5</f>
        <v>144828.75</v>
      </c>
      <c r="HA205" s="272">
        <f t="shared" si="683"/>
        <v>112892.5</v>
      </c>
      <c r="HB205" s="272">
        <f t="shared" si="683"/>
        <v>28559</v>
      </c>
      <c r="HC205" s="272">
        <f t="shared" si="683"/>
        <v>204150.87</v>
      </c>
      <c r="HD205" s="272">
        <f t="shared" si="683"/>
        <v>32185.5</v>
      </c>
      <c r="HE205" s="272">
        <f t="shared" si="683"/>
        <v>10829.400000000001</v>
      </c>
      <c r="HF205" s="272">
        <f t="shared" si="683"/>
        <v>65176</v>
      </c>
      <c r="HG205" s="272">
        <f t="shared" si="683"/>
        <v>13024.44</v>
      </c>
      <c r="HH205" s="272">
        <f t="shared" si="683"/>
        <v>0</v>
      </c>
    </row>
    <row r="206" spans="1:216" x14ac:dyDescent="0.2">
      <c r="A206" s="263" t="s">
        <v>242</v>
      </c>
      <c r="B206" s="272">
        <f t="shared" si="351"/>
        <v>142088809.56999999</v>
      </c>
      <c r="C206" s="272">
        <f t="shared" si="352"/>
        <v>10589385</v>
      </c>
      <c r="D206" s="272">
        <f t="shared" si="353"/>
        <v>6790283</v>
      </c>
      <c r="E206" s="272">
        <f t="shared" si="354"/>
        <v>4300327</v>
      </c>
      <c r="F206" s="272">
        <f t="shared" ref="F206:G206" si="684">+F164*F$5</f>
        <v>2645969.25</v>
      </c>
      <c r="G206" s="272">
        <f t="shared" si="684"/>
        <v>1654357.75</v>
      </c>
      <c r="H206" s="272">
        <f t="shared" si="356"/>
        <v>1803644.75</v>
      </c>
      <c r="I206" s="272">
        <f t="shared" ref="I206:J206" si="685">+I164*I$5</f>
        <v>1107072</v>
      </c>
      <c r="J206" s="272">
        <f t="shared" si="685"/>
        <v>696572.75</v>
      </c>
      <c r="K206" s="272">
        <f t="shared" si="358"/>
        <v>542186.75</v>
      </c>
      <c r="L206" s="272">
        <f t="shared" ref="L206:M206" si="686">+L164*L$5</f>
        <v>360305.25</v>
      </c>
      <c r="M206" s="272">
        <f t="shared" si="686"/>
        <v>181881.5</v>
      </c>
      <c r="N206" s="272">
        <f t="shared" si="360"/>
        <v>144124.5</v>
      </c>
      <c r="O206" s="272">
        <f t="shared" ref="O206:P206" si="687">+O164*O$5</f>
        <v>91797</v>
      </c>
      <c r="P206" s="272">
        <f t="shared" si="687"/>
        <v>52327.5</v>
      </c>
      <c r="Q206" s="272">
        <f t="shared" si="362"/>
        <v>465556.25</v>
      </c>
      <c r="R206" s="272">
        <f t="shared" ref="R206:S206" si="688">+R164*R$5</f>
        <v>321078.75</v>
      </c>
      <c r="S206" s="272">
        <f t="shared" si="688"/>
        <v>144477.5</v>
      </c>
      <c r="T206" s="272">
        <f t="shared" si="364"/>
        <v>1885311</v>
      </c>
      <c r="U206" s="272">
        <f t="shared" ref="U206:V206" si="689">+U164*U$5</f>
        <v>1555149.75</v>
      </c>
      <c r="V206" s="272">
        <f t="shared" si="689"/>
        <v>330161.25</v>
      </c>
      <c r="W206" s="272">
        <f t="shared" si="366"/>
        <v>1448234.75</v>
      </c>
      <c r="X206" s="272">
        <f t="shared" ref="X206:Y206" si="690">+X164*X$5</f>
        <v>1367145</v>
      </c>
      <c r="Y206" s="272">
        <f t="shared" si="690"/>
        <v>81089.75</v>
      </c>
      <c r="Z206" s="272">
        <f t="shared" si="368"/>
        <v>47945469.880000003</v>
      </c>
      <c r="AA206" s="272">
        <f t="shared" si="369"/>
        <v>43935354.32</v>
      </c>
      <c r="AB206" s="272">
        <f t="shared" ref="AB206:AX206" si="691">+AB164*AB$5</f>
        <v>2797954</v>
      </c>
      <c r="AC206" s="272">
        <f t="shared" si="691"/>
        <v>10522779.300000001</v>
      </c>
      <c r="AD206" s="272">
        <f t="shared" si="691"/>
        <v>3466022</v>
      </c>
      <c r="AE206" s="272">
        <f t="shared" si="691"/>
        <v>409141</v>
      </c>
      <c r="AF206" s="272">
        <f t="shared" si="691"/>
        <v>3832422</v>
      </c>
      <c r="AG206" s="272">
        <f t="shared" si="691"/>
        <v>5669027</v>
      </c>
      <c r="AH206" s="272">
        <f t="shared" si="691"/>
        <v>6947495</v>
      </c>
      <c r="AI206" s="272">
        <f t="shared" si="691"/>
        <v>1413172.86</v>
      </c>
      <c r="AJ206" s="272">
        <f t="shared" si="691"/>
        <v>7228281</v>
      </c>
      <c r="AK206" s="272">
        <f t="shared" si="691"/>
        <v>1490754.21</v>
      </c>
      <c r="AL206" s="272">
        <f t="shared" si="691"/>
        <v>158305.95000000001</v>
      </c>
      <c r="AM206" s="272">
        <f t="shared" si="371"/>
        <v>4010115.56</v>
      </c>
      <c r="AN206" s="272">
        <f t="shared" si="691"/>
        <v>44247</v>
      </c>
      <c r="AO206" s="272">
        <f t="shared" si="691"/>
        <v>1019509.92</v>
      </c>
      <c r="AP206" s="272">
        <f t="shared" si="691"/>
        <v>900008</v>
      </c>
      <c r="AQ206" s="272">
        <f t="shared" si="691"/>
        <v>11395</v>
      </c>
      <c r="AR206" s="272">
        <f t="shared" si="691"/>
        <v>705537.03</v>
      </c>
      <c r="AS206" s="272">
        <f t="shared" si="691"/>
        <v>263156</v>
      </c>
      <c r="AT206" s="272">
        <f t="shared" si="691"/>
        <v>418284</v>
      </c>
      <c r="AU206" s="272">
        <f t="shared" si="691"/>
        <v>107624.55</v>
      </c>
      <c r="AV206" s="272">
        <f t="shared" si="691"/>
        <v>475119</v>
      </c>
      <c r="AW206" s="272">
        <f t="shared" si="691"/>
        <v>64113.72</v>
      </c>
      <c r="AX206" s="272">
        <f t="shared" si="691"/>
        <v>1121.3400000000001</v>
      </c>
      <c r="AY206" s="272">
        <f t="shared" si="372"/>
        <v>3085493.5300000003</v>
      </c>
      <c r="AZ206" s="272">
        <f t="shared" si="373"/>
        <v>466925.92000000004</v>
      </c>
      <c r="BA206" s="272">
        <f t="shared" ref="BA206:BF206" si="692">+BA164*BA$5</f>
        <v>5689.7</v>
      </c>
      <c r="BB206" s="272">
        <f t="shared" si="692"/>
        <v>36247.5</v>
      </c>
      <c r="BC206" s="272">
        <f t="shared" si="692"/>
        <v>344174.72000000003</v>
      </c>
      <c r="BD206" s="272">
        <f t="shared" si="692"/>
        <v>80814</v>
      </c>
      <c r="BE206" s="272">
        <f t="shared" si="692"/>
        <v>0</v>
      </c>
      <c r="BF206" s="272">
        <f t="shared" si="692"/>
        <v>0</v>
      </c>
      <c r="BG206" s="272">
        <f t="shared" si="375"/>
        <v>52005.55</v>
      </c>
      <c r="BH206" s="272">
        <f t="shared" ref="BH206:BM206" si="693">+BH164*BH$5</f>
        <v>2255.36</v>
      </c>
      <c r="BI206" s="272">
        <f t="shared" si="693"/>
        <v>37638.75</v>
      </c>
      <c r="BJ206" s="272">
        <f t="shared" si="693"/>
        <v>12111.44</v>
      </c>
      <c r="BK206" s="272">
        <f t="shared" si="693"/>
        <v>0</v>
      </c>
      <c r="BL206" s="272">
        <f t="shared" si="693"/>
        <v>0</v>
      </c>
      <c r="BM206" s="272">
        <f t="shared" si="693"/>
        <v>0</v>
      </c>
      <c r="BN206" s="272">
        <f t="shared" si="377"/>
        <v>716604.24</v>
      </c>
      <c r="BO206" s="272">
        <f t="shared" ref="BO206:BT206" si="694">+BO164*BO$5</f>
        <v>848.2</v>
      </c>
      <c r="BP206" s="272">
        <f t="shared" si="694"/>
        <v>52299</v>
      </c>
      <c r="BQ206" s="272">
        <f t="shared" si="694"/>
        <v>663457.04</v>
      </c>
      <c r="BR206" s="272">
        <f t="shared" si="694"/>
        <v>0</v>
      </c>
      <c r="BS206" s="272">
        <f t="shared" si="694"/>
        <v>0</v>
      </c>
      <c r="BT206" s="272">
        <f t="shared" si="694"/>
        <v>0</v>
      </c>
      <c r="BU206" s="272">
        <f t="shared" si="379"/>
        <v>443223.88</v>
      </c>
      <c r="BV206" s="272">
        <f t="shared" ref="BV206:CA206" si="695">+BV164*BV$5</f>
        <v>3037.46</v>
      </c>
      <c r="BW206" s="272">
        <f t="shared" si="695"/>
        <v>26992.5</v>
      </c>
      <c r="BX206" s="272">
        <f t="shared" si="695"/>
        <v>400941.92</v>
      </c>
      <c r="BY206" s="272">
        <f t="shared" si="695"/>
        <v>12252</v>
      </c>
      <c r="BZ206" s="272">
        <f t="shared" si="695"/>
        <v>0</v>
      </c>
      <c r="CA206" s="272">
        <f t="shared" si="695"/>
        <v>0</v>
      </c>
      <c r="CB206" s="272">
        <f t="shared" si="381"/>
        <v>121102.81</v>
      </c>
      <c r="CC206" s="272">
        <f t="shared" ref="CC206:CH206" si="696">+CC164*CC$5</f>
        <v>9655.84</v>
      </c>
      <c r="CD206" s="272">
        <f t="shared" si="696"/>
        <v>92594.25</v>
      </c>
      <c r="CE206" s="272">
        <f t="shared" si="696"/>
        <v>18852.72</v>
      </c>
      <c r="CF206" s="272">
        <f t="shared" si="696"/>
        <v>0</v>
      </c>
      <c r="CG206" s="272">
        <f t="shared" si="696"/>
        <v>0</v>
      </c>
      <c r="CH206" s="272">
        <f t="shared" si="696"/>
        <v>0</v>
      </c>
      <c r="CI206" s="272">
        <f t="shared" si="383"/>
        <v>1285631.1300000001</v>
      </c>
      <c r="CJ206" s="272">
        <f t="shared" ref="CJ206:CO206" si="697">+CJ164*CJ$5</f>
        <v>31156.720000000001</v>
      </c>
      <c r="CK206" s="272">
        <f t="shared" si="697"/>
        <v>139202.25</v>
      </c>
      <c r="CL206" s="272">
        <f t="shared" si="697"/>
        <v>368860.96</v>
      </c>
      <c r="CM206" s="272">
        <f t="shared" si="697"/>
        <v>0</v>
      </c>
      <c r="CN206" s="272">
        <f t="shared" si="697"/>
        <v>0</v>
      </c>
      <c r="CO206" s="272">
        <f t="shared" si="697"/>
        <v>746411.20000000007</v>
      </c>
      <c r="CP206" s="272">
        <f t="shared" si="385"/>
        <v>2305804.75</v>
      </c>
      <c r="CQ206" s="272">
        <f t="shared" ref="CQ206:CV206" si="698">+CQ164*CQ$5</f>
        <v>124538.40000000001</v>
      </c>
      <c r="CR206" s="272">
        <f t="shared" si="698"/>
        <v>564950.25</v>
      </c>
      <c r="CS206" s="272">
        <f t="shared" si="698"/>
        <v>169891.92</v>
      </c>
      <c r="CT206" s="272">
        <f t="shared" si="698"/>
        <v>495174.80000000005</v>
      </c>
      <c r="CU206" s="272">
        <f t="shared" si="698"/>
        <v>269308.38</v>
      </c>
      <c r="CV206" s="272">
        <f t="shared" si="698"/>
        <v>681941</v>
      </c>
      <c r="CW206" s="272">
        <f t="shared" si="387"/>
        <v>327925.44000000006</v>
      </c>
      <c r="CX206" s="272">
        <f t="shared" ref="CX206:DC206" si="699">+CX164*CX$5</f>
        <v>0</v>
      </c>
      <c r="CY206" s="272">
        <f t="shared" si="699"/>
        <v>0</v>
      </c>
      <c r="CZ206" s="272">
        <f t="shared" si="699"/>
        <v>0</v>
      </c>
      <c r="DA206" s="272">
        <f t="shared" si="699"/>
        <v>111132.20000000001</v>
      </c>
      <c r="DB206" s="272">
        <f t="shared" si="699"/>
        <v>143988.24000000002</v>
      </c>
      <c r="DC206" s="272">
        <f t="shared" si="699"/>
        <v>72805</v>
      </c>
      <c r="DD206" s="272">
        <f t="shared" si="389"/>
        <v>49622731.649999999</v>
      </c>
      <c r="DE206" s="272">
        <f t="shared" ref="DE206:DJ206" si="700">+DE164*DE$5</f>
        <v>2358016.65</v>
      </c>
      <c r="DF206" s="272">
        <f t="shared" si="700"/>
        <v>5578070</v>
      </c>
      <c r="DG206" s="272">
        <f t="shared" si="700"/>
        <v>28104270</v>
      </c>
      <c r="DH206" s="272">
        <f t="shared" si="700"/>
        <v>9077795</v>
      </c>
      <c r="DI206" s="272">
        <f t="shared" si="700"/>
        <v>2021320</v>
      </c>
      <c r="DJ206" s="272">
        <f t="shared" si="700"/>
        <v>2483260</v>
      </c>
      <c r="DK206" s="272">
        <f t="shared" si="391"/>
        <v>28211999.32</v>
      </c>
      <c r="DL206" s="272">
        <f t="shared" si="392"/>
        <v>17740467.310000002</v>
      </c>
      <c r="DM206" s="272">
        <f t="shared" si="393"/>
        <v>9217248.3000000007</v>
      </c>
      <c r="DN206" s="272">
        <f t="shared" ref="DN206:DU206" si="701">+DN164*DN$5</f>
        <v>1296550.53</v>
      </c>
      <c r="DO206" s="272">
        <f t="shared" si="701"/>
        <v>1187553.5</v>
      </c>
      <c r="DP206" s="272">
        <f t="shared" si="701"/>
        <v>1775922</v>
      </c>
      <c r="DQ206" s="272">
        <f t="shared" si="701"/>
        <v>4261705.8</v>
      </c>
      <c r="DR206" s="272">
        <f t="shared" si="701"/>
        <v>0</v>
      </c>
      <c r="DS206" s="272">
        <f t="shared" si="701"/>
        <v>65767.8</v>
      </c>
      <c r="DT206" s="272">
        <f t="shared" si="701"/>
        <v>381622</v>
      </c>
      <c r="DU206" s="272">
        <f t="shared" si="701"/>
        <v>248126.67</v>
      </c>
      <c r="DV206" s="272">
        <f t="shared" si="395"/>
        <v>8523219.0100000016</v>
      </c>
      <c r="DW206" s="272">
        <f t="shared" ref="DW206:EM206" si="702">+DW164*DW$5</f>
        <v>1354639.4400000002</v>
      </c>
      <c r="DX206" s="272">
        <f t="shared" si="702"/>
        <v>1229974</v>
      </c>
      <c r="DY206" s="272">
        <f t="shared" si="702"/>
        <v>1668465</v>
      </c>
      <c r="DZ206" s="272">
        <f t="shared" si="702"/>
        <v>3460865.1</v>
      </c>
      <c r="EA206" s="272">
        <f t="shared" si="702"/>
        <v>0</v>
      </c>
      <c r="EB206" s="272">
        <f t="shared" si="702"/>
        <v>68955.199999999997</v>
      </c>
      <c r="EC206" s="272">
        <f t="shared" si="702"/>
        <v>477081.25</v>
      </c>
      <c r="ED206" s="272">
        <f t="shared" si="702"/>
        <v>263239.02</v>
      </c>
      <c r="EE206" s="272">
        <f t="shared" si="397"/>
        <v>16327073.510000002</v>
      </c>
      <c r="EF206" s="272">
        <f t="shared" si="702"/>
        <v>2480238.75</v>
      </c>
      <c r="EG206" s="272">
        <f t="shared" si="702"/>
        <v>2309454</v>
      </c>
      <c r="EH206" s="272">
        <f t="shared" si="702"/>
        <v>2996811</v>
      </c>
      <c r="EI206" s="272">
        <f t="shared" si="702"/>
        <v>7094379.6000000006</v>
      </c>
      <c r="EJ206" s="272">
        <f t="shared" si="702"/>
        <v>0</v>
      </c>
      <c r="EK206" s="272">
        <f t="shared" si="702"/>
        <v>120877.8</v>
      </c>
      <c r="EL206" s="272">
        <f t="shared" si="702"/>
        <v>835256.75</v>
      </c>
      <c r="EM206" s="272">
        <f t="shared" si="702"/>
        <v>490055.61000000004</v>
      </c>
      <c r="EN206" s="272">
        <f t="shared" si="398"/>
        <v>1340618.8799999999</v>
      </c>
      <c r="EO206" s="272">
        <f t="shared" ref="EO206:EV206" si="703">+EO164*EO$5</f>
        <v>164033.76</v>
      </c>
      <c r="EP206" s="272">
        <f t="shared" si="703"/>
        <v>95879</v>
      </c>
      <c r="EQ206" s="272">
        <f t="shared" si="703"/>
        <v>439579</v>
      </c>
      <c r="ER206" s="272">
        <f t="shared" si="703"/>
        <v>588869.16</v>
      </c>
      <c r="ES206" s="272">
        <f t="shared" si="703"/>
        <v>0</v>
      </c>
      <c r="ET206" s="272">
        <f t="shared" si="703"/>
        <v>11080.800000000001</v>
      </c>
      <c r="EU206" s="272">
        <f t="shared" si="703"/>
        <v>20790.75</v>
      </c>
      <c r="EV206" s="272">
        <f t="shared" si="703"/>
        <v>20386.41</v>
      </c>
      <c r="EW206" s="272">
        <f t="shared" si="400"/>
        <v>3750974.63</v>
      </c>
      <c r="EX206" s="272">
        <f t="shared" ref="EX206:FE206" si="704">+EX164*EX$5</f>
        <v>746075.88</v>
      </c>
      <c r="EY206" s="272">
        <f t="shared" si="704"/>
        <v>307281</v>
      </c>
      <c r="EZ206" s="272">
        <f t="shared" si="704"/>
        <v>891844</v>
      </c>
      <c r="FA206" s="272">
        <f t="shared" si="704"/>
        <v>1516365.1800000002</v>
      </c>
      <c r="FB206" s="272">
        <f t="shared" si="704"/>
        <v>16335.5</v>
      </c>
      <c r="FC206" s="272">
        <f t="shared" si="704"/>
        <v>25853.800000000003</v>
      </c>
      <c r="FD206" s="272">
        <f t="shared" si="704"/>
        <v>147520</v>
      </c>
      <c r="FE206" s="272">
        <f t="shared" si="704"/>
        <v>99699.27</v>
      </c>
      <c r="FF206" s="272">
        <f t="shared" si="402"/>
        <v>699455.8899999999</v>
      </c>
      <c r="FG206" s="272">
        <f t="shared" ref="FG206:FN206" si="705">+FG164*FG$5</f>
        <v>235219.38</v>
      </c>
      <c r="FH206" s="272">
        <f t="shared" si="705"/>
        <v>49134</v>
      </c>
      <c r="FI206" s="272">
        <f t="shared" si="705"/>
        <v>224564</v>
      </c>
      <c r="FJ206" s="272">
        <f t="shared" si="705"/>
        <v>119855.34000000001</v>
      </c>
      <c r="FK206" s="272">
        <f t="shared" si="705"/>
        <v>10338.5</v>
      </c>
      <c r="FL206" s="272">
        <f t="shared" si="705"/>
        <v>16933.2</v>
      </c>
      <c r="FM206" s="272">
        <f t="shared" si="705"/>
        <v>5557.5</v>
      </c>
      <c r="FN206" s="272">
        <f t="shared" si="705"/>
        <v>37853.97</v>
      </c>
      <c r="FO206" s="272">
        <f t="shared" si="404"/>
        <v>715923.14999999991</v>
      </c>
      <c r="FP206" s="272">
        <f t="shared" ref="FP206:FW206" si="706">+FP164*FP$5</f>
        <v>514441.95</v>
      </c>
      <c r="FQ206" s="272">
        <f t="shared" si="706"/>
        <v>6887</v>
      </c>
      <c r="FR206" s="272">
        <f t="shared" si="706"/>
        <v>6844</v>
      </c>
      <c r="FS206" s="272">
        <f t="shared" si="706"/>
        <v>187750.2</v>
      </c>
      <c r="FT206" s="272">
        <f t="shared" si="706"/>
        <v>0</v>
      </c>
      <c r="FU206" s="272">
        <f t="shared" si="706"/>
        <v>0</v>
      </c>
      <c r="FV206" s="272">
        <f t="shared" si="706"/>
        <v>0</v>
      </c>
      <c r="FW206" s="272">
        <f t="shared" si="706"/>
        <v>0</v>
      </c>
      <c r="FX206" s="272">
        <f t="shared" si="406"/>
        <v>2849708.97</v>
      </c>
      <c r="FY206" s="272">
        <f t="shared" ref="FY206:GF206" si="707">+FY164*FY$5</f>
        <v>481219.86000000004</v>
      </c>
      <c r="FZ206" s="272">
        <f t="shared" si="707"/>
        <v>566934.5</v>
      </c>
      <c r="GA206" s="272">
        <f t="shared" si="707"/>
        <v>629019</v>
      </c>
      <c r="GB206" s="272">
        <f t="shared" si="707"/>
        <v>1117285.95</v>
      </c>
      <c r="GC206" s="272">
        <f t="shared" si="707"/>
        <v>0</v>
      </c>
      <c r="GD206" s="272">
        <f t="shared" si="707"/>
        <v>12712.6</v>
      </c>
      <c r="GE206" s="272">
        <f t="shared" si="707"/>
        <v>27940.5</v>
      </c>
      <c r="GF206" s="272">
        <f t="shared" si="707"/>
        <v>14596.560000000001</v>
      </c>
      <c r="GG206" s="272">
        <f t="shared" si="408"/>
        <v>1122199.54</v>
      </c>
      <c r="GH206" s="272">
        <f t="shared" ref="GH206:GO206" si="708">+GH164*GH$5</f>
        <v>6248.22</v>
      </c>
      <c r="GI206" s="272">
        <f t="shared" si="708"/>
        <v>0</v>
      </c>
      <c r="GJ206" s="272">
        <f t="shared" si="708"/>
        <v>19454</v>
      </c>
      <c r="GK206" s="272">
        <f t="shared" si="708"/>
        <v>429149.82</v>
      </c>
      <c r="GL206" s="272">
        <f t="shared" si="708"/>
        <v>667347.5</v>
      </c>
      <c r="GM206" s="272">
        <f t="shared" si="708"/>
        <v>0</v>
      </c>
      <c r="GN206" s="272">
        <f t="shared" si="708"/>
        <v>0</v>
      </c>
      <c r="GO206" s="272">
        <f t="shared" si="708"/>
        <v>0</v>
      </c>
      <c r="GP206" s="272">
        <f t="shared" si="410"/>
        <v>344982.17000000004</v>
      </c>
      <c r="GQ206" s="272">
        <f t="shared" ref="GQ206:GX206" si="709">+GQ164*GQ$5</f>
        <v>5758.17</v>
      </c>
      <c r="GR206" s="272">
        <f t="shared" si="709"/>
        <v>178324</v>
      </c>
      <c r="GS206" s="272">
        <f t="shared" si="709"/>
        <v>160900</v>
      </c>
      <c r="GT206" s="272">
        <f t="shared" si="709"/>
        <v>0</v>
      </c>
      <c r="GU206" s="272">
        <f t="shared" si="709"/>
        <v>0</v>
      </c>
      <c r="GV206" s="272">
        <f t="shared" si="709"/>
        <v>0</v>
      </c>
      <c r="GW206" s="272">
        <f t="shared" si="709"/>
        <v>0</v>
      </c>
      <c r="GX206" s="272">
        <f t="shared" si="709"/>
        <v>0</v>
      </c>
      <c r="GY206" s="272">
        <f t="shared" si="412"/>
        <v>988287.66000000015</v>
      </c>
      <c r="GZ206" s="272">
        <f t="shared" ref="GZ206:HH206" si="710">+GZ164*GZ$5</f>
        <v>311232.24</v>
      </c>
      <c r="HA206" s="272">
        <f t="shared" si="710"/>
        <v>177126</v>
      </c>
      <c r="HB206" s="272">
        <f t="shared" si="710"/>
        <v>48550</v>
      </c>
      <c r="HC206" s="272">
        <f t="shared" si="710"/>
        <v>355885.86000000004</v>
      </c>
      <c r="HD206" s="272">
        <f t="shared" si="710"/>
        <v>0</v>
      </c>
      <c r="HE206" s="272">
        <f t="shared" si="710"/>
        <v>1884.8000000000002</v>
      </c>
      <c r="HF206" s="272">
        <f t="shared" si="710"/>
        <v>18048</v>
      </c>
      <c r="HG206" s="272">
        <f t="shared" si="710"/>
        <v>75560.760000000009</v>
      </c>
      <c r="HH206" s="272">
        <f t="shared" si="710"/>
        <v>0</v>
      </c>
    </row>
    <row r="207" spans="1:216" x14ac:dyDescent="0.2">
      <c r="A207" s="263" t="s">
        <v>243</v>
      </c>
      <c r="B207" s="272">
        <f t="shared" si="351"/>
        <v>206021163.87</v>
      </c>
      <c r="C207" s="272">
        <f t="shared" si="352"/>
        <v>27722921.5</v>
      </c>
      <c r="D207" s="272">
        <f t="shared" si="353"/>
        <v>19845126</v>
      </c>
      <c r="E207" s="272">
        <f t="shared" si="354"/>
        <v>12833710</v>
      </c>
      <c r="F207" s="272">
        <f t="shared" ref="F207:G207" si="711">+F165*F$5</f>
        <v>7526887.5</v>
      </c>
      <c r="G207" s="272">
        <f t="shared" si="711"/>
        <v>5306822.5</v>
      </c>
      <c r="H207" s="272">
        <f t="shared" si="356"/>
        <v>6073438</v>
      </c>
      <c r="I207" s="272">
        <f t="shared" ref="I207:J207" si="712">+I165*I$5</f>
        <v>2843673</v>
      </c>
      <c r="J207" s="272">
        <f t="shared" si="712"/>
        <v>3229765</v>
      </c>
      <c r="K207" s="272">
        <f t="shared" si="358"/>
        <v>763814</v>
      </c>
      <c r="L207" s="272">
        <f t="shared" ref="L207:M207" si="713">+L165*L$5</f>
        <v>484906.5</v>
      </c>
      <c r="M207" s="272">
        <f t="shared" si="713"/>
        <v>278907.5</v>
      </c>
      <c r="N207" s="272">
        <f t="shared" si="360"/>
        <v>174164</v>
      </c>
      <c r="O207" s="272">
        <f t="shared" ref="O207:P207" si="714">+O165*O$5</f>
        <v>154099.5</v>
      </c>
      <c r="P207" s="272">
        <f t="shared" si="714"/>
        <v>20064.5</v>
      </c>
      <c r="Q207" s="272">
        <f t="shared" si="362"/>
        <v>1121301</v>
      </c>
      <c r="R207" s="272">
        <f t="shared" ref="R207:S207" si="715">+R165*R$5</f>
        <v>746176.5</v>
      </c>
      <c r="S207" s="272">
        <f t="shared" si="715"/>
        <v>375124.5</v>
      </c>
      <c r="T207" s="272">
        <f t="shared" si="364"/>
        <v>5096177</v>
      </c>
      <c r="U207" s="272">
        <f t="shared" ref="U207:V207" si="716">+U165*U$5</f>
        <v>4459296</v>
      </c>
      <c r="V207" s="272">
        <f t="shared" si="716"/>
        <v>636881</v>
      </c>
      <c r="W207" s="272">
        <f t="shared" si="366"/>
        <v>1660317.5</v>
      </c>
      <c r="X207" s="272">
        <f t="shared" ref="X207:Y207" si="717">+X165*X$5</f>
        <v>1555308</v>
      </c>
      <c r="Y207" s="272">
        <f t="shared" si="717"/>
        <v>105009.5</v>
      </c>
      <c r="Z207" s="272">
        <f t="shared" si="368"/>
        <v>78693929.620000005</v>
      </c>
      <c r="AA207" s="272">
        <f t="shared" si="369"/>
        <v>66875018.82</v>
      </c>
      <c r="AB207" s="272">
        <f t="shared" ref="AB207:AX207" si="718">+AB165*AB$5</f>
        <v>3143450</v>
      </c>
      <c r="AC207" s="272">
        <f t="shared" si="718"/>
        <v>16757746.5</v>
      </c>
      <c r="AD207" s="272">
        <f t="shared" si="718"/>
        <v>5183730</v>
      </c>
      <c r="AE207" s="272">
        <f t="shared" si="718"/>
        <v>185928.5</v>
      </c>
      <c r="AF207" s="272">
        <f t="shared" si="718"/>
        <v>5172215.4000000004</v>
      </c>
      <c r="AG207" s="272">
        <f t="shared" si="718"/>
        <v>5241412</v>
      </c>
      <c r="AH207" s="272">
        <f t="shared" si="718"/>
        <v>8624455</v>
      </c>
      <c r="AI207" s="272">
        <f t="shared" si="718"/>
        <v>3058280.2800000003</v>
      </c>
      <c r="AJ207" s="272">
        <f t="shared" si="718"/>
        <v>16069446</v>
      </c>
      <c r="AK207" s="272">
        <f t="shared" si="718"/>
        <v>3114647.91</v>
      </c>
      <c r="AL207" s="272">
        <f t="shared" si="718"/>
        <v>323707.23000000004</v>
      </c>
      <c r="AM207" s="272">
        <f t="shared" si="371"/>
        <v>11818910.799999999</v>
      </c>
      <c r="AN207" s="272">
        <f t="shared" si="718"/>
        <v>167712</v>
      </c>
      <c r="AO207" s="272">
        <f t="shared" si="718"/>
        <v>3068703.33</v>
      </c>
      <c r="AP207" s="272">
        <f t="shared" si="718"/>
        <v>2378964</v>
      </c>
      <c r="AQ207" s="272">
        <f t="shared" si="718"/>
        <v>19658</v>
      </c>
      <c r="AR207" s="272">
        <f t="shared" si="718"/>
        <v>1652886.1800000002</v>
      </c>
      <c r="AS207" s="272">
        <f t="shared" si="718"/>
        <v>815690</v>
      </c>
      <c r="AT207" s="272">
        <f t="shared" si="718"/>
        <v>871881</v>
      </c>
      <c r="AU207" s="272">
        <f t="shared" si="718"/>
        <v>176540.76</v>
      </c>
      <c r="AV207" s="272">
        <f t="shared" si="718"/>
        <v>1721626.5</v>
      </c>
      <c r="AW207" s="272">
        <f t="shared" si="718"/>
        <v>856314.69000000006</v>
      </c>
      <c r="AX207" s="272">
        <f t="shared" si="718"/>
        <v>88934.340000000011</v>
      </c>
      <c r="AY207" s="272">
        <f t="shared" si="372"/>
        <v>3446763.41</v>
      </c>
      <c r="AZ207" s="272">
        <f t="shared" si="373"/>
        <v>632849.75</v>
      </c>
      <c r="BA207" s="272">
        <f t="shared" ref="BA207:BF207" si="719">+BA165*BA$5</f>
        <v>29034.639999999999</v>
      </c>
      <c r="BB207" s="272">
        <f t="shared" si="719"/>
        <v>58545.75</v>
      </c>
      <c r="BC207" s="272">
        <f t="shared" si="719"/>
        <v>545269.36</v>
      </c>
      <c r="BD207" s="272">
        <f t="shared" si="719"/>
        <v>0</v>
      </c>
      <c r="BE207" s="272">
        <f t="shared" si="719"/>
        <v>0</v>
      </c>
      <c r="BF207" s="272">
        <f t="shared" si="719"/>
        <v>0</v>
      </c>
      <c r="BG207" s="272">
        <f t="shared" si="375"/>
        <v>144564.28</v>
      </c>
      <c r="BH207" s="272">
        <f t="shared" ref="BH207:BM207" si="720">+BH165*BH$5</f>
        <v>22123.32</v>
      </c>
      <c r="BI207" s="272">
        <f t="shared" si="720"/>
        <v>0</v>
      </c>
      <c r="BJ207" s="272">
        <f t="shared" si="720"/>
        <v>122440.96000000001</v>
      </c>
      <c r="BK207" s="272">
        <f t="shared" si="720"/>
        <v>0</v>
      </c>
      <c r="BL207" s="272">
        <f t="shared" si="720"/>
        <v>0</v>
      </c>
      <c r="BM207" s="272">
        <f t="shared" si="720"/>
        <v>0</v>
      </c>
      <c r="BN207" s="272">
        <f t="shared" si="377"/>
        <v>635918.56000000006</v>
      </c>
      <c r="BO207" s="272">
        <f t="shared" ref="BO207:BT207" si="721">+BO165*BO$5</f>
        <v>1174.9000000000001</v>
      </c>
      <c r="BP207" s="272">
        <f t="shared" si="721"/>
        <v>78991.5</v>
      </c>
      <c r="BQ207" s="272">
        <f t="shared" si="721"/>
        <v>492844.16000000003</v>
      </c>
      <c r="BR207" s="272">
        <f t="shared" si="721"/>
        <v>62908</v>
      </c>
      <c r="BS207" s="272">
        <f t="shared" si="721"/>
        <v>0</v>
      </c>
      <c r="BT207" s="272">
        <f t="shared" si="721"/>
        <v>0</v>
      </c>
      <c r="BU207" s="272">
        <f t="shared" si="379"/>
        <v>433425.87</v>
      </c>
      <c r="BV207" s="272">
        <f t="shared" ref="BV207:CA207" si="722">+BV165*BV$5</f>
        <v>2119.2400000000002</v>
      </c>
      <c r="BW207" s="272">
        <f t="shared" si="722"/>
        <v>90243.75</v>
      </c>
      <c r="BX207" s="272">
        <f t="shared" si="722"/>
        <v>341062.88</v>
      </c>
      <c r="BY207" s="272">
        <f t="shared" si="722"/>
        <v>0</v>
      </c>
      <c r="BZ207" s="272">
        <f t="shared" si="722"/>
        <v>0</v>
      </c>
      <c r="CA207" s="272">
        <f t="shared" si="722"/>
        <v>0</v>
      </c>
      <c r="CB207" s="272">
        <f t="shared" si="381"/>
        <v>41001.820000000007</v>
      </c>
      <c r="CC207" s="272">
        <f t="shared" ref="CC207:CH207" si="723">+CC165*CC$5</f>
        <v>2893.2200000000003</v>
      </c>
      <c r="CD207" s="272">
        <f t="shared" si="723"/>
        <v>6993</v>
      </c>
      <c r="CE207" s="272">
        <f t="shared" si="723"/>
        <v>31115.600000000002</v>
      </c>
      <c r="CF207" s="272">
        <f t="shared" si="723"/>
        <v>0</v>
      </c>
      <c r="CG207" s="272">
        <f t="shared" si="723"/>
        <v>0</v>
      </c>
      <c r="CH207" s="272">
        <f t="shared" si="723"/>
        <v>0</v>
      </c>
      <c r="CI207" s="272">
        <f t="shared" si="383"/>
        <v>1559003.1300000001</v>
      </c>
      <c r="CJ207" s="272">
        <f t="shared" ref="CJ207:CO207" si="724">+CJ165*CJ$5</f>
        <v>51033.58</v>
      </c>
      <c r="CK207" s="272">
        <f t="shared" si="724"/>
        <v>132885.75</v>
      </c>
      <c r="CL207" s="272">
        <f t="shared" si="724"/>
        <v>848047.20000000007</v>
      </c>
      <c r="CM207" s="272">
        <f t="shared" si="724"/>
        <v>26803</v>
      </c>
      <c r="CN207" s="272">
        <f t="shared" si="724"/>
        <v>0</v>
      </c>
      <c r="CO207" s="272">
        <f t="shared" si="724"/>
        <v>500233.60000000003</v>
      </c>
      <c r="CP207" s="272">
        <f t="shared" si="385"/>
        <v>3664813.06</v>
      </c>
      <c r="CQ207" s="272">
        <f t="shared" ref="CQ207:CV207" si="725">+CQ165*CQ$5</f>
        <v>126329.20000000001</v>
      </c>
      <c r="CR207" s="272">
        <f t="shared" si="725"/>
        <v>799976.75</v>
      </c>
      <c r="CS207" s="272">
        <f t="shared" si="725"/>
        <v>213579.96000000002</v>
      </c>
      <c r="CT207" s="272">
        <f t="shared" si="725"/>
        <v>445410.60000000003</v>
      </c>
      <c r="CU207" s="272">
        <f t="shared" si="725"/>
        <v>425447.55000000005</v>
      </c>
      <c r="CV207" s="272">
        <f t="shared" si="725"/>
        <v>1654069</v>
      </c>
      <c r="CW207" s="272">
        <f t="shared" si="387"/>
        <v>903501.66</v>
      </c>
      <c r="CX207" s="272">
        <f t="shared" ref="CX207:DC207" si="726">+CX165*CX$5</f>
        <v>0</v>
      </c>
      <c r="CY207" s="272">
        <f t="shared" si="726"/>
        <v>0</v>
      </c>
      <c r="CZ207" s="272">
        <f t="shared" si="726"/>
        <v>0</v>
      </c>
      <c r="DA207" s="272">
        <f t="shared" si="726"/>
        <v>85737</v>
      </c>
      <c r="DB207" s="272">
        <f t="shared" si="726"/>
        <v>316107.66000000003</v>
      </c>
      <c r="DC207" s="272">
        <f t="shared" si="726"/>
        <v>501657</v>
      </c>
      <c r="DD207" s="272">
        <f t="shared" si="389"/>
        <v>66696749.799999997</v>
      </c>
      <c r="DE207" s="272">
        <f t="shared" ref="DE207:DJ207" si="727">+DE165*DE$5</f>
        <v>3998019.3000000003</v>
      </c>
      <c r="DF207" s="272">
        <f t="shared" si="727"/>
        <v>9985960</v>
      </c>
      <c r="DG207" s="272">
        <f t="shared" si="727"/>
        <v>47533650</v>
      </c>
      <c r="DH207" s="272">
        <f t="shared" si="727"/>
        <v>1967390</v>
      </c>
      <c r="DI207" s="272">
        <f t="shared" si="727"/>
        <v>1248360</v>
      </c>
      <c r="DJ207" s="272">
        <f t="shared" si="727"/>
        <v>1963370.5</v>
      </c>
      <c r="DK207" s="272">
        <f t="shared" si="391"/>
        <v>24892484.82</v>
      </c>
      <c r="DL207" s="272">
        <f t="shared" si="392"/>
        <v>13253414.84</v>
      </c>
      <c r="DM207" s="272">
        <f t="shared" si="393"/>
        <v>7423375.29</v>
      </c>
      <c r="DN207" s="272">
        <f t="shared" ref="DN207:DU207" si="728">+DN165*DN$5</f>
        <v>1796957.58</v>
      </c>
      <c r="DO207" s="272">
        <f t="shared" si="728"/>
        <v>555085</v>
      </c>
      <c r="DP207" s="272">
        <f t="shared" si="728"/>
        <v>1538692</v>
      </c>
      <c r="DQ207" s="272">
        <f t="shared" si="728"/>
        <v>3075091.14</v>
      </c>
      <c r="DR207" s="272">
        <f t="shared" si="728"/>
        <v>0</v>
      </c>
      <c r="DS207" s="272">
        <f t="shared" si="728"/>
        <v>28820.600000000002</v>
      </c>
      <c r="DT207" s="272">
        <f t="shared" si="728"/>
        <v>235412</v>
      </c>
      <c r="DU207" s="272">
        <f t="shared" si="728"/>
        <v>193316.97</v>
      </c>
      <c r="DV207" s="272">
        <f t="shared" si="395"/>
        <v>5830039.5500000007</v>
      </c>
      <c r="DW207" s="272">
        <f t="shared" ref="DW207:EM207" si="729">+DW165*DW$5</f>
        <v>819953.31</v>
      </c>
      <c r="DX207" s="272">
        <f t="shared" si="729"/>
        <v>743703.5</v>
      </c>
      <c r="DY207" s="272">
        <f t="shared" si="729"/>
        <v>929494</v>
      </c>
      <c r="DZ207" s="272">
        <f t="shared" si="729"/>
        <v>2972863.74</v>
      </c>
      <c r="EA207" s="272">
        <f t="shared" si="729"/>
        <v>0</v>
      </c>
      <c r="EB207" s="272">
        <f t="shared" si="729"/>
        <v>19751.600000000002</v>
      </c>
      <c r="EC207" s="272">
        <f t="shared" si="729"/>
        <v>262811.25</v>
      </c>
      <c r="ED207" s="272">
        <f t="shared" si="729"/>
        <v>81462.150000000009</v>
      </c>
      <c r="EE207" s="272">
        <f t="shared" si="397"/>
        <v>11704799.119999999</v>
      </c>
      <c r="EF207" s="272">
        <f t="shared" si="729"/>
        <v>2476547.04</v>
      </c>
      <c r="EG207" s="272">
        <f t="shared" si="729"/>
        <v>1207568</v>
      </c>
      <c r="EH207" s="272">
        <f t="shared" si="729"/>
        <v>2208466</v>
      </c>
      <c r="EI207" s="272">
        <f t="shared" si="729"/>
        <v>5070387.3</v>
      </c>
      <c r="EJ207" s="272">
        <f t="shared" si="729"/>
        <v>0</v>
      </c>
      <c r="EK207" s="272">
        <f t="shared" si="729"/>
        <v>48572.200000000004</v>
      </c>
      <c r="EL207" s="272">
        <f t="shared" si="729"/>
        <v>450716.5</v>
      </c>
      <c r="EM207" s="272">
        <f t="shared" si="729"/>
        <v>242542.08000000002</v>
      </c>
      <c r="EN207" s="272">
        <f t="shared" si="398"/>
        <v>1493091.19</v>
      </c>
      <c r="EO207" s="272">
        <f t="shared" ref="EO207:EV207" si="730">+EO165*EO$5</f>
        <v>123173.49</v>
      </c>
      <c r="EP207" s="272">
        <f t="shared" si="730"/>
        <v>79026.5</v>
      </c>
      <c r="EQ207" s="272">
        <f t="shared" si="730"/>
        <v>248126</v>
      </c>
      <c r="ER207" s="272">
        <f t="shared" si="730"/>
        <v>968633.16</v>
      </c>
      <c r="ES207" s="272">
        <f t="shared" si="730"/>
        <v>0</v>
      </c>
      <c r="ET207" s="272">
        <f t="shared" si="730"/>
        <v>0</v>
      </c>
      <c r="EU207" s="272">
        <f t="shared" si="730"/>
        <v>41895</v>
      </c>
      <c r="EV207" s="272">
        <f t="shared" si="730"/>
        <v>32237.040000000001</v>
      </c>
      <c r="EW207" s="272">
        <f t="shared" si="400"/>
        <v>3571022.51</v>
      </c>
      <c r="EX207" s="272">
        <f t="shared" ref="EX207:FE207" si="731">+EX165*EX$5</f>
        <v>946440.99</v>
      </c>
      <c r="EY207" s="272">
        <f t="shared" si="731"/>
        <v>251745.5</v>
      </c>
      <c r="EZ207" s="272">
        <f t="shared" si="731"/>
        <v>803373</v>
      </c>
      <c r="FA207" s="272">
        <f t="shared" si="731"/>
        <v>1431018.27</v>
      </c>
      <c r="FB207" s="272">
        <f t="shared" si="731"/>
        <v>0</v>
      </c>
      <c r="FC207" s="272">
        <f t="shared" si="731"/>
        <v>2120.6</v>
      </c>
      <c r="FD207" s="272">
        <f t="shared" si="731"/>
        <v>90320.5</v>
      </c>
      <c r="FE207" s="272">
        <f t="shared" si="731"/>
        <v>46003.65</v>
      </c>
      <c r="FF207" s="272">
        <f t="shared" si="402"/>
        <v>1278269.1100000001</v>
      </c>
      <c r="FG207" s="272">
        <f t="shared" ref="FG207:FN207" si="732">+FG165*FG$5</f>
        <v>347772.81</v>
      </c>
      <c r="FH207" s="272">
        <f t="shared" si="732"/>
        <v>30413.5</v>
      </c>
      <c r="FI207" s="272">
        <f t="shared" si="732"/>
        <v>326373</v>
      </c>
      <c r="FJ207" s="272">
        <f t="shared" si="732"/>
        <v>527150.91</v>
      </c>
      <c r="FK207" s="272">
        <f t="shared" si="732"/>
        <v>9824</v>
      </c>
      <c r="FL207" s="272">
        <f t="shared" si="732"/>
        <v>0</v>
      </c>
      <c r="FM207" s="272">
        <f t="shared" si="732"/>
        <v>31642</v>
      </c>
      <c r="FN207" s="272">
        <f t="shared" si="732"/>
        <v>5092.8900000000003</v>
      </c>
      <c r="FO207" s="272">
        <f t="shared" si="404"/>
        <v>2163782.2000000002</v>
      </c>
      <c r="FP207" s="272">
        <f t="shared" ref="FP207:FW207" si="733">+FP165*FP$5</f>
        <v>1640020.1400000001</v>
      </c>
      <c r="FQ207" s="272">
        <f t="shared" si="733"/>
        <v>43018</v>
      </c>
      <c r="FR207" s="272">
        <f t="shared" si="733"/>
        <v>15357</v>
      </c>
      <c r="FS207" s="272">
        <f t="shared" si="733"/>
        <v>453704.79000000004</v>
      </c>
      <c r="FT207" s="272">
        <f t="shared" si="733"/>
        <v>0</v>
      </c>
      <c r="FU207" s="272">
        <f t="shared" si="733"/>
        <v>5666</v>
      </c>
      <c r="FV207" s="272">
        <f t="shared" si="733"/>
        <v>4987</v>
      </c>
      <c r="FW207" s="272">
        <f t="shared" si="733"/>
        <v>1029.27</v>
      </c>
      <c r="FX207" s="272">
        <f t="shared" si="406"/>
        <v>2100913.2599999998</v>
      </c>
      <c r="FY207" s="272">
        <f t="shared" ref="FY207:GF207" si="734">+FY165*FY$5</f>
        <v>272550.96000000002</v>
      </c>
      <c r="FZ207" s="272">
        <f t="shared" si="734"/>
        <v>157399.5</v>
      </c>
      <c r="GA207" s="272">
        <f t="shared" si="734"/>
        <v>727536</v>
      </c>
      <c r="GB207" s="272">
        <f t="shared" si="734"/>
        <v>889439.76</v>
      </c>
      <c r="GC207" s="272">
        <f t="shared" si="734"/>
        <v>0</v>
      </c>
      <c r="GD207" s="272">
        <f t="shared" si="734"/>
        <v>0</v>
      </c>
      <c r="GE207" s="272">
        <f t="shared" si="734"/>
        <v>50707.5</v>
      </c>
      <c r="GF207" s="272">
        <f t="shared" si="734"/>
        <v>3279.54</v>
      </c>
      <c r="GG207" s="272">
        <f t="shared" si="408"/>
        <v>254636.36</v>
      </c>
      <c r="GH207" s="272">
        <f t="shared" ref="GH207:GO207" si="735">+GH165*GH$5</f>
        <v>13206.27</v>
      </c>
      <c r="GI207" s="272">
        <f t="shared" si="735"/>
        <v>0</v>
      </c>
      <c r="GJ207" s="272">
        <f t="shared" si="735"/>
        <v>9133</v>
      </c>
      <c r="GK207" s="272">
        <f t="shared" si="735"/>
        <v>196209.09</v>
      </c>
      <c r="GL207" s="272">
        <f t="shared" si="735"/>
        <v>36088</v>
      </c>
      <c r="GM207" s="272">
        <f t="shared" si="735"/>
        <v>0</v>
      </c>
      <c r="GN207" s="272">
        <f t="shared" si="735"/>
        <v>0</v>
      </c>
      <c r="GO207" s="272">
        <f t="shared" si="735"/>
        <v>0</v>
      </c>
      <c r="GP207" s="272">
        <f t="shared" si="410"/>
        <v>1198388.06</v>
      </c>
      <c r="GQ207" s="272">
        <f t="shared" ref="GQ207:GX207" si="736">+GQ165*GQ$5</f>
        <v>2865.06</v>
      </c>
      <c r="GR207" s="272">
        <f t="shared" si="736"/>
        <v>452430</v>
      </c>
      <c r="GS207" s="272">
        <f t="shared" si="736"/>
        <v>743093</v>
      </c>
      <c r="GT207" s="272">
        <f t="shared" si="736"/>
        <v>0</v>
      </c>
      <c r="GU207" s="272">
        <f t="shared" si="736"/>
        <v>0</v>
      </c>
      <c r="GV207" s="272">
        <f t="shared" si="736"/>
        <v>0</v>
      </c>
      <c r="GW207" s="272">
        <f t="shared" si="736"/>
        <v>0</v>
      </c>
      <c r="GX207" s="272">
        <f t="shared" si="736"/>
        <v>0</v>
      </c>
      <c r="GY207" s="272">
        <f t="shared" si="412"/>
        <v>1072058.48</v>
      </c>
      <c r="GZ207" s="272">
        <f t="shared" ref="GZ207:HH207" si="737">+GZ165*GZ$5</f>
        <v>303634.32</v>
      </c>
      <c r="HA207" s="272">
        <f t="shared" si="737"/>
        <v>183834.5</v>
      </c>
      <c r="HB207" s="272">
        <f t="shared" si="737"/>
        <v>128645</v>
      </c>
      <c r="HC207" s="272">
        <f t="shared" si="737"/>
        <v>327559.98000000004</v>
      </c>
      <c r="HD207" s="272">
        <f t="shared" si="737"/>
        <v>14422</v>
      </c>
      <c r="HE207" s="272">
        <f t="shared" si="737"/>
        <v>9652.2000000000007</v>
      </c>
      <c r="HF207" s="272">
        <f t="shared" si="737"/>
        <v>81266.25</v>
      </c>
      <c r="HG207" s="272">
        <f t="shared" si="737"/>
        <v>23044.23</v>
      </c>
      <c r="HH207" s="272">
        <f t="shared" si="737"/>
        <v>0</v>
      </c>
    </row>
    <row r="208" spans="1:216" x14ac:dyDescent="0.2">
      <c r="A208" s="263" t="s">
        <v>244</v>
      </c>
      <c r="B208" s="272">
        <f t="shared" si="351"/>
        <v>238806011.11000001</v>
      </c>
      <c r="C208" s="272">
        <f t="shared" si="352"/>
        <v>21455372</v>
      </c>
      <c r="D208" s="272">
        <f t="shared" si="353"/>
        <v>16038777.25</v>
      </c>
      <c r="E208" s="272">
        <f t="shared" si="354"/>
        <v>10494185</v>
      </c>
      <c r="F208" s="272">
        <f t="shared" ref="F208:G208" si="738">+F166*F$5</f>
        <v>5330722.5</v>
      </c>
      <c r="G208" s="272">
        <f t="shared" si="738"/>
        <v>5163462.5</v>
      </c>
      <c r="H208" s="272">
        <f t="shared" si="356"/>
        <v>4670733.75</v>
      </c>
      <c r="I208" s="272">
        <f t="shared" ref="I208:J208" si="739">+I166*I$5</f>
        <v>1757141.25</v>
      </c>
      <c r="J208" s="272">
        <f t="shared" si="739"/>
        <v>2913592.5</v>
      </c>
      <c r="K208" s="272">
        <f t="shared" si="358"/>
        <v>619670</v>
      </c>
      <c r="L208" s="272">
        <f t="shared" ref="L208:M208" si="740">+L166*L$5</f>
        <v>420725.25</v>
      </c>
      <c r="M208" s="272">
        <f t="shared" si="740"/>
        <v>198944.75</v>
      </c>
      <c r="N208" s="272">
        <f t="shared" si="360"/>
        <v>254188.5</v>
      </c>
      <c r="O208" s="272">
        <f t="shared" ref="O208:P208" si="741">+O166*O$5</f>
        <v>199456.5</v>
      </c>
      <c r="P208" s="272">
        <f t="shared" si="741"/>
        <v>54732</v>
      </c>
      <c r="Q208" s="272">
        <f t="shared" si="362"/>
        <v>707949.5</v>
      </c>
      <c r="R208" s="272">
        <f t="shared" ref="R208:S208" si="742">+R166*R$5</f>
        <v>563193</v>
      </c>
      <c r="S208" s="272">
        <f t="shared" si="742"/>
        <v>144756.5</v>
      </c>
      <c r="T208" s="272">
        <f t="shared" si="364"/>
        <v>3071773</v>
      </c>
      <c r="U208" s="272">
        <f t="shared" ref="U208:V208" si="743">+U166*U$5</f>
        <v>2793328.5</v>
      </c>
      <c r="V208" s="272">
        <f t="shared" si="743"/>
        <v>278444.5</v>
      </c>
      <c r="W208" s="272">
        <f t="shared" si="366"/>
        <v>1636872.25</v>
      </c>
      <c r="X208" s="272">
        <f t="shared" ref="X208:Y208" si="744">+X166*X$5</f>
        <v>1527567</v>
      </c>
      <c r="Y208" s="272">
        <f t="shared" si="744"/>
        <v>109305.25</v>
      </c>
      <c r="Z208" s="272">
        <f t="shared" si="368"/>
        <v>98595307.5</v>
      </c>
      <c r="AA208" s="272">
        <f t="shared" si="369"/>
        <v>88996768.239999995</v>
      </c>
      <c r="AB208" s="272">
        <f t="shared" ref="AB208:AX208" si="745">+AB166*AB$5</f>
        <v>5299783</v>
      </c>
      <c r="AC208" s="272">
        <f t="shared" si="745"/>
        <v>23067181.5</v>
      </c>
      <c r="AD208" s="272">
        <f t="shared" si="745"/>
        <v>6531308</v>
      </c>
      <c r="AE208" s="272">
        <f t="shared" si="745"/>
        <v>549033</v>
      </c>
      <c r="AF208" s="272">
        <f t="shared" si="745"/>
        <v>6401696.4000000004</v>
      </c>
      <c r="AG208" s="272">
        <f t="shared" si="745"/>
        <v>10415100</v>
      </c>
      <c r="AH208" s="272">
        <f t="shared" si="745"/>
        <v>12736120</v>
      </c>
      <c r="AI208" s="272">
        <f t="shared" si="745"/>
        <v>2767892.49</v>
      </c>
      <c r="AJ208" s="272">
        <f t="shared" si="745"/>
        <v>16879602</v>
      </c>
      <c r="AK208" s="272">
        <f t="shared" si="745"/>
        <v>3956059.8000000003</v>
      </c>
      <c r="AL208" s="272">
        <f t="shared" si="745"/>
        <v>392992.05000000005</v>
      </c>
      <c r="AM208" s="272">
        <f t="shared" si="371"/>
        <v>9598539.2600000016</v>
      </c>
      <c r="AN208" s="272">
        <f t="shared" si="745"/>
        <v>199547</v>
      </c>
      <c r="AO208" s="272">
        <f t="shared" si="745"/>
        <v>2837426.46</v>
      </c>
      <c r="AP208" s="272">
        <f t="shared" si="745"/>
        <v>1977768.2000000002</v>
      </c>
      <c r="AQ208" s="272">
        <f t="shared" si="745"/>
        <v>31053</v>
      </c>
      <c r="AR208" s="272">
        <f t="shared" si="745"/>
        <v>1565792.25</v>
      </c>
      <c r="AS208" s="272">
        <f t="shared" si="745"/>
        <v>660020</v>
      </c>
      <c r="AT208" s="272">
        <f t="shared" si="745"/>
        <v>442740.5</v>
      </c>
      <c r="AU208" s="272">
        <f t="shared" si="745"/>
        <v>170703.39</v>
      </c>
      <c r="AV208" s="272">
        <f t="shared" si="745"/>
        <v>1449831</v>
      </c>
      <c r="AW208" s="272">
        <f t="shared" si="745"/>
        <v>249566.13</v>
      </c>
      <c r="AX208" s="272">
        <f t="shared" si="745"/>
        <v>14091.33</v>
      </c>
      <c r="AY208" s="272">
        <f t="shared" si="372"/>
        <v>5370050.6400000006</v>
      </c>
      <c r="AZ208" s="272">
        <f t="shared" si="373"/>
        <v>896910.81</v>
      </c>
      <c r="BA208" s="272">
        <f t="shared" ref="BA208:BF208" si="746">+BA166*BA$5</f>
        <v>34817</v>
      </c>
      <c r="BB208" s="272">
        <f t="shared" si="746"/>
        <v>99914.25</v>
      </c>
      <c r="BC208" s="272">
        <f t="shared" si="746"/>
        <v>708224.56</v>
      </c>
      <c r="BD208" s="272">
        <f t="shared" si="746"/>
        <v>53955</v>
      </c>
      <c r="BE208" s="272">
        <f t="shared" si="746"/>
        <v>0</v>
      </c>
      <c r="BF208" s="272">
        <f t="shared" si="746"/>
        <v>0</v>
      </c>
      <c r="BG208" s="272">
        <f t="shared" si="375"/>
        <v>177234.55</v>
      </c>
      <c r="BH208" s="272">
        <f t="shared" ref="BH208:BM208" si="747">+BH166*BH$5</f>
        <v>24378.68</v>
      </c>
      <c r="BI208" s="272">
        <f t="shared" si="747"/>
        <v>37638.75</v>
      </c>
      <c r="BJ208" s="272">
        <f t="shared" si="747"/>
        <v>115217.12</v>
      </c>
      <c r="BK208" s="272">
        <f t="shared" si="747"/>
        <v>0</v>
      </c>
      <c r="BL208" s="272">
        <f t="shared" si="747"/>
        <v>0</v>
      </c>
      <c r="BM208" s="272">
        <f t="shared" si="747"/>
        <v>0</v>
      </c>
      <c r="BN208" s="272">
        <f t="shared" si="377"/>
        <v>1290759.7000000002</v>
      </c>
      <c r="BO208" s="272">
        <f t="shared" ref="BO208:BT208" si="748">+BO166*BO$5</f>
        <v>2522.6</v>
      </c>
      <c r="BP208" s="272">
        <f t="shared" si="748"/>
        <v>157663.5</v>
      </c>
      <c r="BQ208" s="272">
        <f t="shared" si="748"/>
        <v>1062325.6000000001</v>
      </c>
      <c r="BR208" s="272">
        <f t="shared" si="748"/>
        <v>68248</v>
      </c>
      <c r="BS208" s="272">
        <f t="shared" si="748"/>
        <v>0</v>
      </c>
      <c r="BT208" s="272">
        <f t="shared" si="748"/>
        <v>0</v>
      </c>
      <c r="BU208" s="272">
        <f t="shared" si="379"/>
        <v>1151881.51</v>
      </c>
      <c r="BV208" s="272">
        <f t="shared" ref="BV208:CA208" si="749">+BV166*BV$5</f>
        <v>3723.26</v>
      </c>
      <c r="BW208" s="272">
        <f t="shared" si="749"/>
        <v>183422.25</v>
      </c>
      <c r="BX208" s="272">
        <f t="shared" si="749"/>
        <v>891776</v>
      </c>
      <c r="BY208" s="272">
        <f t="shared" si="749"/>
        <v>72960</v>
      </c>
      <c r="BZ208" s="272">
        <f t="shared" si="749"/>
        <v>0</v>
      </c>
      <c r="CA208" s="272">
        <f t="shared" si="749"/>
        <v>0</v>
      </c>
      <c r="CB208" s="272">
        <f t="shared" si="381"/>
        <v>107390.7</v>
      </c>
      <c r="CC208" s="272">
        <f t="shared" ref="CC208:CH208" si="750">+CC166*CC$5</f>
        <v>13477.24</v>
      </c>
      <c r="CD208" s="272">
        <f t="shared" si="750"/>
        <v>47164.5</v>
      </c>
      <c r="CE208" s="272">
        <f t="shared" si="750"/>
        <v>46748.959999999999</v>
      </c>
      <c r="CF208" s="272">
        <f t="shared" si="750"/>
        <v>0</v>
      </c>
      <c r="CG208" s="272">
        <f t="shared" si="750"/>
        <v>0</v>
      </c>
      <c r="CH208" s="272">
        <f t="shared" si="750"/>
        <v>0</v>
      </c>
      <c r="CI208" s="272">
        <f t="shared" si="383"/>
        <v>1745873.37</v>
      </c>
      <c r="CJ208" s="272">
        <f t="shared" ref="CJ208:CO208" si="751">+CJ166*CJ$5</f>
        <v>63818.68</v>
      </c>
      <c r="CK208" s="272">
        <f t="shared" si="751"/>
        <v>138485.25</v>
      </c>
      <c r="CL208" s="272">
        <f t="shared" si="751"/>
        <v>736203.44000000006</v>
      </c>
      <c r="CM208" s="272">
        <f t="shared" si="751"/>
        <v>44766</v>
      </c>
      <c r="CN208" s="272">
        <f t="shared" si="751"/>
        <v>0</v>
      </c>
      <c r="CO208" s="272">
        <f t="shared" si="751"/>
        <v>762600</v>
      </c>
      <c r="CP208" s="272">
        <f t="shared" si="385"/>
        <v>3138909.33</v>
      </c>
      <c r="CQ208" s="272">
        <f t="shared" ref="CQ208:CV208" si="752">+CQ166*CQ$5</f>
        <v>136516.4</v>
      </c>
      <c r="CR208" s="272">
        <f t="shared" si="752"/>
        <v>936848.75</v>
      </c>
      <c r="CS208" s="272">
        <f t="shared" si="752"/>
        <v>256181.64</v>
      </c>
      <c r="CT208" s="272">
        <f t="shared" si="752"/>
        <v>520313.4</v>
      </c>
      <c r="CU208" s="272">
        <f t="shared" si="752"/>
        <v>217225.14</v>
      </c>
      <c r="CV208" s="272">
        <f t="shared" si="752"/>
        <v>1071824</v>
      </c>
      <c r="CW208" s="272">
        <f t="shared" si="387"/>
        <v>576986.81000000006</v>
      </c>
      <c r="CX208" s="272">
        <f t="shared" ref="CX208:DC208" si="753">+CX166*CX$5</f>
        <v>0</v>
      </c>
      <c r="CY208" s="272">
        <f t="shared" si="753"/>
        <v>0</v>
      </c>
      <c r="CZ208" s="272">
        <f t="shared" si="753"/>
        <v>0</v>
      </c>
      <c r="DA208" s="272">
        <f t="shared" si="753"/>
        <v>120125.6</v>
      </c>
      <c r="DB208" s="272">
        <f t="shared" si="753"/>
        <v>436107.21</v>
      </c>
      <c r="DC208" s="272">
        <f t="shared" si="753"/>
        <v>20754</v>
      </c>
      <c r="DD208" s="272">
        <f t="shared" si="389"/>
        <v>72410602.200000003</v>
      </c>
      <c r="DE208" s="272">
        <f t="shared" ref="DE208:DJ208" si="754">+DE166*DE$5</f>
        <v>3679513.2</v>
      </c>
      <c r="DF208" s="272">
        <f t="shared" si="754"/>
        <v>11395065</v>
      </c>
      <c r="DG208" s="272">
        <f t="shared" si="754"/>
        <v>50044440</v>
      </c>
      <c r="DH208" s="272">
        <f t="shared" si="754"/>
        <v>5158080</v>
      </c>
      <c r="DI208" s="272">
        <f t="shared" si="754"/>
        <v>2037720</v>
      </c>
      <c r="DJ208" s="272">
        <f t="shared" si="754"/>
        <v>95784</v>
      </c>
      <c r="DK208" s="272">
        <f t="shared" si="391"/>
        <v>37258782.630000003</v>
      </c>
      <c r="DL208" s="272">
        <f t="shared" si="392"/>
        <v>20253263.32</v>
      </c>
      <c r="DM208" s="272">
        <f t="shared" si="393"/>
        <v>12423878.66</v>
      </c>
      <c r="DN208" s="272">
        <f t="shared" ref="DN208:DU208" si="755">+DN166*DN$5</f>
        <v>2164335.69</v>
      </c>
      <c r="DO208" s="272">
        <f t="shared" si="755"/>
        <v>1249457.5</v>
      </c>
      <c r="DP208" s="272">
        <f t="shared" si="755"/>
        <v>1838253</v>
      </c>
      <c r="DQ208" s="272">
        <f t="shared" si="755"/>
        <v>6393205.5</v>
      </c>
      <c r="DR208" s="272">
        <f t="shared" si="755"/>
        <v>0</v>
      </c>
      <c r="DS208" s="272">
        <f t="shared" si="755"/>
        <v>80603.8</v>
      </c>
      <c r="DT208" s="272">
        <f t="shared" si="755"/>
        <v>452313.75</v>
      </c>
      <c r="DU208" s="272">
        <f t="shared" si="755"/>
        <v>245709.42</v>
      </c>
      <c r="DV208" s="272">
        <f t="shared" si="395"/>
        <v>7829384.6600000011</v>
      </c>
      <c r="DW208" s="272">
        <f t="shared" ref="DW208:EM208" si="756">+DW166*DW$5</f>
        <v>1115140.95</v>
      </c>
      <c r="DX208" s="272">
        <f t="shared" si="756"/>
        <v>1186914</v>
      </c>
      <c r="DY208" s="272">
        <f t="shared" si="756"/>
        <v>1439188</v>
      </c>
      <c r="DZ208" s="272">
        <f t="shared" si="756"/>
        <v>3395432.7</v>
      </c>
      <c r="EA208" s="272">
        <f t="shared" si="756"/>
        <v>0</v>
      </c>
      <c r="EB208" s="272">
        <f t="shared" si="756"/>
        <v>41413.4</v>
      </c>
      <c r="EC208" s="272">
        <f t="shared" si="756"/>
        <v>417427.25</v>
      </c>
      <c r="ED208" s="272">
        <f t="shared" si="756"/>
        <v>233868.36000000002</v>
      </c>
      <c r="EE208" s="272">
        <f t="shared" si="397"/>
        <v>18841427.420000002</v>
      </c>
      <c r="EF208" s="272">
        <f t="shared" si="756"/>
        <v>3105973.8600000003</v>
      </c>
      <c r="EG208" s="272">
        <f t="shared" si="756"/>
        <v>2291455</v>
      </c>
      <c r="EH208" s="272">
        <f t="shared" si="756"/>
        <v>2827242</v>
      </c>
      <c r="EI208" s="272">
        <f t="shared" si="756"/>
        <v>9236752.8000000007</v>
      </c>
      <c r="EJ208" s="272">
        <f t="shared" si="756"/>
        <v>0</v>
      </c>
      <c r="EK208" s="272">
        <f t="shared" si="756"/>
        <v>106145.8</v>
      </c>
      <c r="EL208" s="272">
        <f t="shared" si="756"/>
        <v>842024.25</v>
      </c>
      <c r="EM208" s="272">
        <f t="shared" si="756"/>
        <v>431833.71</v>
      </c>
      <c r="EN208" s="272">
        <f t="shared" si="398"/>
        <v>1341360.0600000003</v>
      </c>
      <c r="EO208" s="272">
        <f t="shared" ref="EO208:EV208" si="757">+EO166*EO$5</f>
        <v>161062.77000000002</v>
      </c>
      <c r="EP208" s="272">
        <f t="shared" si="757"/>
        <v>133778.5</v>
      </c>
      <c r="EQ208" s="272">
        <f t="shared" si="757"/>
        <v>442203</v>
      </c>
      <c r="ER208" s="272">
        <f t="shared" si="757"/>
        <v>529613.37</v>
      </c>
      <c r="ES208" s="272">
        <f t="shared" si="757"/>
        <v>0</v>
      </c>
      <c r="ET208" s="272">
        <f t="shared" si="757"/>
        <v>13106.800000000001</v>
      </c>
      <c r="EU208" s="272">
        <f t="shared" si="757"/>
        <v>24218.5</v>
      </c>
      <c r="EV208" s="272">
        <f t="shared" si="757"/>
        <v>37377.120000000003</v>
      </c>
      <c r="EW208" s="272">
        <f t="shared" si="400"/>
        <v>5906535.3200000003</v>
      </c>
      <c r="EX208" s="272">
        <f t="shared" ref="EX208:FE208" si="758">+EX166*EX$5</f>
        <v>1088451.8700000001</v>
      </c>
      <c r="EY208" s="272">
        <f t="shared" si="758"/>
        <v>561461</v>
      </c>
      <c r="EZ208" s="272">
        <f t="shared" si="758"/>
        <v>1083887</v>
      </c>
      <c r="FA208" s="272">
        <f t="shared" si="758"/>
        <v>2900780.19</v>
      </c>
      <c r="FB208" s="272">
        <f t="shared" si="758"/>
        <v>6368.5</v>
      </c>
      <c r="FC208" s="272">
        <f t="shared" si="758"/>
        <v>22088.2</v>
      </c>
      <c r="FD208" s="272">
        <f t="shared" si="758"/>
        <v>160047.5</v>
      </c>
      <c r="FE208" s="272">
        <f t="shared" si="758"/>
        <v>83451.06</v>
      </c>
      <c r="FF208" s="272">
        <f t="shared" si="402"/>
        <v>1171760.1400000001</v>
      </c>
      <c r="FG208" s="272">
        <f t="shared" ref="FG208:FN208" si="759">+FG166*FG$5</f>
        <v>338028.9</v>
      </c>
      <c r="FH208" s="272">
        <f t="shared" si="759"/>
        <v>91237</v>
      </c>
      <c r="FI208" s="272">
        <f t="shared" si="759"/>
        <v>189393</v>
      </c>
      <c r="FJ208" s="272">
        <f t="shared" si="759"/>
        <v>487833.39</v>
      </c>
      <c r="FK208" s="272">
        <f t="shared" si="759"/>
        <v>4055.5</v>
      </c>
      <c r="FL208" s="272">
        <f t="shared" si="759"/>
        <v>15596.6</v>
      </c>
      <c r="FM208" s="272">
        <f t="shared" si="759"/>
        <v>18580.5</v>
      </c>
      <c r="FN208" s="272">
        <f t="shared" si="759"/>
        <v>27035.25</v>
      </c>
      <c r="FO208" s="272">
        <f t="shared" si="404"/>
        <v>1091841.7200000002</v>
      </c>
      <c r="FP208" s="272">
        <f t="shared" ref="FP208:FW208" si="760">+FP166*FP$5</f>
        <v>800446.68</v>
      </c>
      <c r="FQ208" s="272">
        <f t="shared" si="760"/>
        <v>2375</v>
      </c>
      <c r="FR208" s="272">
        <f t="shared" si="760"/>
        <v>4795</v>
      </c>
      <c r="FS208" s="272">
        <f t="shared" si="760"/>
        <v>283195.77</v>
      </c>
      <c r="FT208" s="272">
        <f t="shared" si="760"/>
        <v>0</v>
      </c>
      <c r="FU208" s="272">
        <f t="shared" si="760"/>
        <v>0</v>
      </c>
      <c r="FV208" s="272">
        <f t="shared" si="760"/>
        <v>0</v>
      </c>
      <c r="FW208" s="272">
        <f t="shared" si="760"/>
        <v>1029.27</v>
      </c>
      <c r="FX208" s="272">
        <f t="shared" si="406"/>
        <v>4858818.53</v>
      </c>
      <c r="FY208" s="272">
        <f t="shared" ref="FY208:GF208" si="761">+FY166*FY$5</f>
        <v>397618.65</v>
      </c>
      <c r="FZ208" s="272">
        <f t="shared" si="761"/>
        <v>892759.5</v>
      </c>
      <c r="GA208" s="272">
        <f t="shared" si="761"/>
        <v>1334076</v>
      </c>
      <c r="GB208" s="272">
        <f t="shared" si="761"/>
        <v>2156340.4500000002</v>
      </c>
      <c r="GC208" s="272">
        <f t="shared" si="761"/>
        <v>0</v>
      </c>
      <c r="GD208" s="272">
        <f t="shared" si="761"/>
        <v>5940.2000000000007</v>
      </c>
      <c r="GE208" s="272">
        <f t="shared" si="761"/>
        <v>55623</v>
      </c>
      <c r="GF208" s="272">
        <f t="shared" si="761"/>
        <v>16460.73</v>
      </c>
      <c r="GG208" s="272">
        <f t="shared" si="408"/>
        <v>1743789.01</v>
      </c>
      <c r="GH208" s="272">
        <f t="shared" ref="GH208:GO208" si="762">+GH166*GH$5</f>
        <v>11306.130000000001</v>
      </c>
      <c r="GI208" s="272">
        <f t="shared" si="762"/>
        <v>15444.5</v>
      </c>
      <c r="GJ208" s="272">
        <f t="shared" si="762"/>
        <v>27696</v>
      </c>
      <c r="GK208" s="272">
        <f t="shared" si="762"/>
        <v>607228.38</v>
      </c>
      <c r="GL208" s="272">
        <f t="shared" si="762"/>
        <v>1082114</v>
      </c>
      <c r="GM208" s="272">
        <f t="shared" si="762"/>
        <v>0</v>
      </c>
      <c r="GN208" s="272">
        <f t="shared" si="762"/>
        <v>0</v>
      </c>
      <c r="GO208" s="272">
        <f t="shared" si="762"/>
        <v>0</v>
      </c>
      <c r="GP208" s="272">
        <f t="shared" si="410"/>
        <v>791634.91999999993</v>
      </c>
      <c r="GQ208" s="272">
        <f t="shared" ref="GQ208:GX208" si="763">+GQ166*GQ$5</f>
        <v>7969.17</v>
      </c>
      <c r="GR208" s="272">
        <f t="shared" si="763"/>
        <v>402877</v>
      </c>
      <c r="GS208" s="272">
        <f t="shared" si="763"/>
        <v>377341</v>
      </c>
      <c r="GT208" s="272">
        <f t="shared" si="763"/>
        <v>0</v>
      </c>
      <c r="GU208" s="272">
        <f t="shared" si="763"/>
        <v>0</v>
      </c>
      <c r="GV208" s="272">
        <f t="shared" si="763"/>
        <v>0</v>
      </c>
      <c r="GW208" s="272">
        <f t="shared" si="763"/>
        <v>3447.75</v>
      </c>
      <c r="GX208" s="272">
        <f t="shared" si="763"/>
        <v>0</v>
      </c>
      <c r="GY208" s="272">
        <f t="shared" si="412"/>
        <v>1441139.67</v>
      </c>
      <c r="GZ208" s="272">
        <f t="shared" ref="GZ208:HH208" si="764">+GZ166*GZ$5</f>
        <v>423449.4</v>
      </c>
      <c r="HA208" s="272">
        <f t="shared" si="764"/>
        <v>169300</v>
      </c>
      <c r="HB208" s="272">
        <f t="shared" si="764"/>
        <v>58051</v>
      </c>
      <c r="HC208" s="272">
        <f t="shared" si="764"/>
        <v>635341.08000000007</v>
      </c>
      <c r="HD208" s="272">
        <f t="shared" si="764"/>
        <v>36751.5</v>
      </c>
      <c r="HE208" s="272">
        <f t="shared" si="764"/>
        <v>1245.2</v>
      </c>
      <c r="HF208" s="272">
        <f t="shared" si="764"/>
        <v>40630.25</v>
      </c>
      <c r="HG208" s="272">
        <f t="shared" si="764"/>
        <v>76371.240000000005</v>
      </c>
      <c r="HH208" s="272">
        <f t="shared" si="764"/>
        <v>0</v>
      </c>
    </row>
    <row r="209" spans="1:216" x14ac:dyDescent="0.2">
      <c r="A209" s="263" t="s">
        <v>245</v>
      </c>
      <c r="B209" s="272">
        <f t="shared" si="351"/>
        <v>192536945.65000001</v>
      </c>
      <c r="C209" s="272">
        <f t="shared" si="352"/>
        <v>20215817.75</v>
      </c>
      <c r="D209" s="272">
        <f t="shared" si="353"/>
        <v>12686692.75</v>
      </c>
      <c r="E209" s="272">
        <f t="shared" si="354"/>
        <v>7496166.25</v>
      </c>
      <c r="F209" s="272">
        <f t="shared" ref="F209:G209" si="765">+F167*F$5</f>
        <v>5470349.25</v>
      </c>
      <c r="G209" s="272">
        <f t="shared" si="765"/>
        <v>2025817</v>
      </c>
      <c r="H209" s="272">
        <f t="shared" si="356"/>
        <v>4193517.25</v>
      </c>
      <c r="I209" s="272">
        <f t="shared" ref="I209:J209" si="766">+I167*I$5</f>
        <v>2816174.25</v>
      </c>
      <c r="J209" s="272">
        <f t="shared" si="766"/>
        <v>1377343</v>
      </c>
      <c r="K209" s="272">
        <f t="shared" si="358"/>
        <v>847704.5</v>
      </c>
      <c r="L209" s="272">
        <f t="shared" ref="L209:M209" si="767">+L167*L$5</f>
        <v>560431.5</v>
      </c>
      <c r="M209" s="272">
        <f t="shared" si="767"/>
        <v>287273</v>
      </c>
      <c r="N209" s="272">
        <f t="shared" si="360"/>
        <v>149304.75</v>
      </c>
      <c r="O209" s="272">
        <f t="shared" ref="O209:P209" si="768">+O167*O$5</f>
        <v>89621.25</v>
      </c>
      <c r="P209" s="272">
        <f t="shared" si="768"/>
        <v>59683.5</v>
      </c>
      <c r="Q209" s="272">
        <f t="shared" si="362"/>
        <v>1216859.25</v>
      </c>
      <c r="R209" s="272">
        <f t="shared" ref="R209:S209" si="769">+R167*R$5</f>
        <v>635194.5</v>
      </c>
      <c r="S209" s="272">
        <f t="shared" si="769"/>
        <v>581664.75</v>
      </c>
      <c r="T209" s="272">
        <f t="shared" si="364"/>
        <v>4486421.5</v>
      </c>
      <c r="U209" s="272">
        <f t="shared" ref="U209:V209" si="770">+U167*U$5</f>
        <v>3749368.5</v>
      </c>
      <c r="V209" s="272">
        <f t="shared" si="770"/>
        <v>737053</v>
      </c>
      <c r="W209" s="272">
        <f t="shared" si="366"/>
        <v>1825844.25</v>
      </c>
      <c r="X209" s="272">
        <f t="shared" ref="X209:Y209" si="771">+X167*X$5</f>
        <v>1725855.75</v>
      </c>
      <c r="Y209" s="272">
        <f t="shared" si="771"/>
        <v>99988.5</v>
      </c>
      <c r="Z209" s="272">
        <f t="shared" si="368"/>
        <v>50541871.00999999</v>
      </c>
      <c r="AA209" s="272">
        <f t="shared" si="369"/>
        <v>43220813.809999995</v>
      </c>
      <c r="AB209" s="272">
        <f t="shared" ref="AB209:AX209" si="772">+AB167*AB$5</f>
        <v>2590936</v>
      </c>
      <c r="AC209" s="272">
        <f t="shared" si="772"/>
        <v>8572410</v>
      </c>
      <c r="AD209" s="272">
        <f t="shared" si="772"/>
        <v>3459176</v>
      </c>
      <c r="AE209" s="272">
        <f t="shared" si="772"/>
        <v>246588.5</v>
      </c>
      <c r="AF209" s="272">
        <f t="shared" si="772"/>
        <v>4332289.5</v>
      </c>
      <c r="AG209" s="272">
        <f t="shared" si="772"/>
        <v>4452340</v>
      </c>
      <c r="AH209" s="272">
        <f t="shared" si="772"/>
        <v>6132860</v>
      </c>
      <c r="AI209" s="272">
        <f t="shared" si="772"/>
        <v>2378015.9700000002</v>
      </c>
      <c r="AJ209" s="272">
        <f t="shared" si="772"/>
        <v>9386646</v>
      </c>
      <c r="AK209" s="272">
        <f t="shared" si="772"/>
        <v>1453019.37</v>
      </c>
      <c r="AL209" s="272">
        <f t="shared" si="772"/>
        <v>216532.47</v>
      </c>
      <c r="AM209" s="272">
        <f t="shared" si="371"/>
        <v>7321057.1999999993</v>
      </c>
      <c r="AN209" s="272">
        <f t="shared" si="772"/>
        <v>91913</v>
      </c>
      <c r="AO209" s="272">
        <f t="shared" si="772"/>
        <v>1598065.59</v>
      </c>
      <c r="AP209" s="272">
        <f t="shared" si="772"/>
        <v>1472354.2000000002</v>
      </c>
      <c r="AQ209" s="272">
        <f t="shared" si="772"/>
        <v>0</v>
      </c>
      <c r="AR209" s="272">
        <f t="shared" si="772"/>
        <v>932555.91</v>
      </c>
      <c r="AS209" s="272">
        <f t="shared" si="772"/>
        <v>460874</v>
      </c>
      <c r="AT209" s="272">
        <f t="shared" si="772"/>
        <v>976148.5</v>
      </c>
      <c r="AU209" s="272">
        <f t="shared" si="772"/>
        <v>145677.51</v>
      </c>
      <c r="AV209" s="272">
        <f t="shared" si="772"/>
        <v>890572.5</v>
      </c>
      <c r="AW209" s="272">
        <f t="shared" si="772"/>
        <v>676931.64</v>
      </c>
      <c r="AX209" s="272">
        <f t="shared" si="772"/>
        <v>75964.350000000006</v>
      </c>
      <c r="AY209" s="272">
        <f t="shared" si="372"/>
        <v>4143417.2900000005</v>
      </c>
      <c r="AZ209" s="272">
        <f t="shared" si="373"/>
        <v>435070.15</v>
      </c>
      <c r="BA209" s="272">
        <f t="shared" ref="BA209:BF209" si="773">+BA167*BA$5</f>
        <v>1602.14</v>
      </c>
      <c r="BB209" s="272">
        <f t="shared" si="773"/>
        <v>69593.25</v>
      </c>
      <c r="BC209" s="272">
        <f t="shared" si="773"/>
        <v>260677.76000000001</v>
      </c>
      <c r="BD209" s="272">
        <f t="shared" si="773"/>
        <v>103197</v>
      </c>
      <c r="BE209" s="272">
        <f t="shared" si="773"/>
        <v>0</v>
      </c>
      <c r="BF209" s="272">
        <f t="shared" si="773"/>
        <v>0</v>
      </c>
      <c r="BG209" s="272">
        <f t="shared" si="375"/>
        <v>28832.400000000001</v>
      </c>
      <c r="BH209" s="272">
        <f t="shared" ref="BH209:BM209" si="774">+BH167*BH$5</f>
        <v>0</v>
      </c>
      <c r="BI209" s="272">
        <f t="shared" si="774"/>
        <v>0</v>
      </c>
      <c r="BJ209" s="272">
        <f t="shared" si="774"/>
        <v>22156.400000000001</v>
      </c>
      <c r="BK209" s="272">
        <f t="shared" si="774"/>
        <v>6676</v>
      </c>
      <c r="BL209" s="272">
        <f t="shared" si="774"/>
        <v>0</v>
      </c>
      <c r="BM209" s="272">
        <f t="shared" si="774"/>
        <v>0</v>
      </c>
      <c r="BN209" s="272">
        <f t="shared" si="377"/>
        <v>772527.89</v>
      </c>
      <c r="BO209" s="272">
        <f t="shared" ref="BO209:BT209" si="775">+BO167*BO$5</f>
        <v>0</v>
      </c>
      <c r="BP209" s="272">
        <f t="shared" si="775"/>
        <v>167006.25</v>
      </c>
      <c r="BQ209" s="272">
        <f t="shared" si="775"/>
        <v>524550.64</v>
      </c>
      <c r="BR209" s="272">
        <f t="shared" si="775"/>
        <v>80971</v>
      </c>
      <c r="BS209" s="272">
        <f t="shared" si="775"/>
        <v>0</v>
      </c>
      <c r="BT209" s="272">
        <f t="shared" si="775"/>
        <v>0</v>
      </c>
      <c r="BU209" s="272">
        <f t="shared" si="379"/>
        <v>419016.14</v>
      </c>
      <c r="BV209" s="272">
        <f t="shared" ref="BV209:CA209" si="776">+BV167*BV$5</f>
        <v>4251.9400000000005</v>
      </c>
      <c r="BW209" s="272">
        <f t="shared" si="776"/>
        <v>75861</v>
      </c>
      <c r="BX209" s="272">
        <f t="shared" si="776"/>
        <v>308745.2</v>
      </c>
      <c r="BY209" s="272">
        <f t="shared" si="776"/>
        <v>30158</v>
      </c>
      <c r="BZ209" s="272">
        <f t="shared" si="776"/>
        <v>0</v>
      </c>
      <c r="CA209" s="272">
        <f t="shared" si="776"/>
        <v>0</v>
      </c>
      <c r="CB209" s="272">
        <f t="shared" si="381"/>
        <v>72928.11</v>
      </c>
      <c r="CC209" s="272">
        <f t="shared" ref="CC209:CH209" si="777">+CC167*CC$5</f>
        <v>2521.14</v>
      </c>
      <c r="CD209" s="272">
        <f t="shared" si="777"/>
        <v>59786.25</v>
      </c>
      <c r="CE209" s="272">
        <f t="shared" si="777"/>
        <v>10620.72</v>
      </c>
      <c r="CF209" s="272">
        <f t="shared" si="777"/>
        <v>0</v>
      </c>
      <c r="CG209" s="272">
        <f t="shared" si="777"/>
        <v>0</v>
      </c>
      <c r="CH209" s="272">
        <f t="shared" si="777"/>
        <v>0</v>
      </c>
      <c r="CI209" s="272">
        <f t="shared" si="383"/>
        <v>2415042.6</v>
      </c>
      <c r="CJ209" s="272">
        <f t="shared" ref="CJ209:CO209" si="778">+CJ167*CJ$5</f>
        <v>42556.480000000003</v>
      </c>
      <c r="CK209" s="272">
        <f t="shared" si="778"/>
        <v>226197</v>
      </c>
      <c r="CL209" s="272">
        <f t="shared" si="778"/>
        <v>697400.72</v>
      </c>
      <c r="CM209" s="272">
        <f t="shared" si="778"/>
        <v>67642</v>
      </c>
      <c r="CN209" s="272">
        <f t="shared" si="778"/>
        <v>0</v>
      </c>
      <c r="CO209" s="272">
        <f t="shared" si="778"/>
        <v>1381246.4000000001</v>
      </c>
      <c r="CP209" s="272">
        <f t="shared" si="385"/>
        <v>4568111.46</v>
      </c>
      <c r="CQ209" s="272">
        <f t="shared" ref="CQ209:CV209" si="779">+CQ167*CQ$5</f>
        <v>191976.6</v>
      </c>
      <c r="CR209" s="272">
        <f t="shared" si="779"/>
        <v>741879.25</v>
      </c>
      <c r="CS209" s="272">
        <f t="shared" si="779"/>
        <v>279636.72000000003</v>
      </c>
      <c r="CT209" s="272">
        <f t="shared" si="779"/>
        <v>809201.60000000009</v>
      </c>
      <c r="CU209" s="272">
        <f t="shared" si="779"/>
        <v>717787.29</v>
      </c>
      <c r="CV209" s="272">
        <f t="shared" si="779"/>
        <v>1827630</v>
      </c>
      <c r="CW209" s="272">
        <f t="shared" si="387"/>
        <v>988787.89</v>
      </c>
      <c r="CX209" s="272">
        <f t="shared" ref="CX209:DC209" si="780">+CX167*CX$5</f>
        <v>0</v>
      </c>
      <c r="CY209" s="272">
        <f t="shared" si="780"/>
        <v>0</v>
      </c>
      <c r="CZ209" s="272">
        <f t="shared" si="780"/>
        <v>0</v>
      </c>
      <c r="DA209" s="272">
        <f t="shared" si="780"/>
        <v>118753.20000000001</v>
      </c>
      <c r="DB209" s="272">
        <f t="shared" si="780"/>
        <v>274260.69</v>
      </c>
      <c r="DC209" s="272">
        <f t="shared" si="780"/>
        <v>595774</v>
      </c>
      <c r="DD209" s="272">
        <f t="shared" si="389"/>
        <v>73092703.400000006</v>
      </c>
      <c r="DE209" s="272">
        <f t="shared" ref="DE209:DJ209" si="781">+DE167*DE$5</f>
        <v>5214125.4000000004</v>
      </c>
      <c r="DF209" s="272">
        <f t="shared" si="781"/>
        <v>10086325</v>
      </c>
      <c r="DG209" s="272">
        <f t="shared" si="781"/>
        <v>42512070</v>
      </c>
      <c r="DH209" s="272">
        <f t="shared" si="781"/>
        <v>7285425</v>
      </c>
      <c r="DI209" s="272">
        <f t="shared" si="781"/>
        <v>3606296</v>
      </c>
      <c r="DJ209" s="272">
        <f t="shared" si="781"/>
        <v>4388462</v>
      </c>
      <c r="DK209" s="272">
        <f t="shared" si="391"/>
        <v>38986236.849999994</v>
      </c>
      <c r="DL209" s="272">
        <f t="shared" si="392"/>
        <v>22919752.349999998</v>
      </c>
      <c r="DM209" s="272">
        <f t="shared" si="393"/>
        <v>12288747.23</v>
      </c>
      <c r="DN209" s="272">
        <f t="shared" ref="DN209:DU209" si="782">+DN167*DN$5</f>
        <v>2129019.42</v>
      </c>
      <c r="DO209" s="272">
        <f t="shared" si="782"/>
        <v>1479358</v>
      </c>
      <c r="DP209" s="272">
        <f t="shared" si="782"/>
        <v>3283662</v>
      </c>
      <c r="DQ209" s="272">
        <f t="shared" si="782"/>
        <v>4237777.5</v>
      </c>
      <c r="DR209" s="272">
        <f t="shared" si="782"/>
        <v>3427</v>
      </c>
      <c r="DS209" s="272">
        <f t="shared" si="782"/>
        <v>119894.6</v>
      </c>
      <c r="DT209" s="272">
        <f t="shared" si="782"/>
        <v>673264.75</v>
      </c>
      <c r="DU209" s="272">
        <f t="shared" si="782"/>
        <v>362343.96</v>
      </c>
      <c r="DV209" s="272">
        <f t="shared" si="395"/>
        <v>10631005.119999997</v>
      </c>
      <c r="DW209" s="272">
        <f t="shared" ref="DW209:EM209" si="783">+DW167*DW$5</f>
        <v>1953408.9300000002</v>
      </c>
      <c r="DX209" s="272">
        <f t="shared" si="783"/>
        <v>1345642.5</v>
      </c>
      <c r="DY209" s="272">
        <f t="shared" si="783"/>
        <v>1893168</v>
      </c>
      <c r="DZ209" s="272">
        <f t="shared" si="783"/>
        <v>4628015.7</v>
      </c>
      <c r="EA209" s="272">
        <f t="shared" si="783"/>
        <v>0</v>
      </c>
      <c r="EB209" s="272">
        <f t="shared" si="783"/>
        <v>72571.199999999997</v>
      </c>
      <c r="EC209" s="272">
        <f t="shared" si="783"/>
        <v>541291.75</v>
      </c>
      <c r="ED209" s="272">
        <f t="shared" si="783"/>
        <v>196907.04</v>
      </c>
      <c r="EE209" s="272">
        <f t="shared" si="397"/>
        <v>20442198.23</v>
      </c>
      <c r="EF209" s="272">
        <f t="shared" si="783"/>
        <v>3834956.4000000004</v>
      </c>
      <c r="EG209" s="272">
        <f t="shared" si="783"/>
        <v>2642566.5</v>
      </c>
      <c r="EH209" s="272">
        <f t="shared" si="783"/>
        <v>4600388</v>
      </c>
      <c r="EI209" s="272">
        <f t="shared" si="783"/>
        <v>7525547.7000000002</v>
      </c>
      <c r="EJ209" s="272">
        <f t="shared" si="783"/>
        <v>3427</v>
      </c>
      <c r="EK209" s="272">
        <f t="shared" si="783"/>
        <v>184797.40000000002</v>
      </c>
      <c r="EL209" s="272">
        <f t="shared" si="783"/>
        <v>1131604.75</v>
      </c>
      <c r="EM209" s="272">
        <f t="shared" si="783"/>
        <v>518910.48000000004</v>
      </c>
      <c r="EN209" s="272">
        <f t="shared" si="398"/>
        <v>2372621.6100000003</v>
      </c>
      <c r="EO209" s="272">
        <f t="shared" ref="EO209:EV209" si="784">+EO167*EO$5</f>
        <v>220008.69</v>
      </c>
      <c r="EP209" s="272">
        <f t="shared" si="784"/>
        <v>156102.5</v>
      </c>
      <c r="EQ209" s="272">
        <f t="shared" si="784"/>
        <v>570100</v>
      </c>
      <c r="ER209" s="272">
        <f t="shared" si="784"/>
        <v>1301060.97</v>
      </c>
      <c r="ES209" s="272">
        <f t="shared" si="784"/>
        <v>0</v>
      </c>
      <c r="ET209" s="272">
        <f t="shared" si="784"/>
        <v>7668.6</v>
      </c>
      <c r="EU209" s="272">
        <f t="shared" si="784"/>
        <v>77340</v>
      </c>
      <c r="EV209" s="272">
        <f t="shared" si="784"/>
        <v>40340.85</v>
      </c>
      <c r="EW209" s="272">
        <f t="shared" si="400"/>
        <v>4926223.7400000012</v>
      </c>
      <c r="EX209" s="272">
        <f t="shared" ref="EX209:FE209" si="785">+EX167*EX$5</f>
        <v>1159720.32</v>
      </c>
      <c r="EY209" s="272">
        <f t="shared" si="785"/>
        <v>403207</v>
      </c>
      <c r="EZ209" s="272">
        <f t="shared" si="785"/>
        <v>1423281</v>
      </c>
      <c r="FA209" s="272">
        <f t="shared" si="785"/>
        <v>1537566.36</v>
      </c>
      <c r="FB209" s="272">
        <f t="shared" si="785"/>
        <v>16307</v>
      </c>
      <c r="FC209" s="272">
        <f t="shared" si="785"/>
        <v>47062.400000000001</v>
      </c>
      <c r="FD209" s="272">
        <f t="shared" si="785"/>
        <v>223372.75</v>
      </c>
      <c r="FE209" s="272">
        <f t="shared" si="785"/>
        <v>115706.91</v>
      </c>
      <c r="FF209" s="272">
        <f t="shared" si="402"/>
        <v>1791719.0799999998</v>
      </c>
      <c r="FG209" s="272">
        <f t="shared" ref="FG209:FN209" si="786">+FG167*FG$5</f>
        <v>655884.24</v>
      </c>
      <c r="FH209" s="272">
        <f t="shared" si="786"/>
        <v>113071.5</v>
      </c>
      <c r="FI209" s="272">
        <f t="shared" si="786"/>
        <v>562511</v>
      </c>
      <c r="FJ209" s="272">
        <f t="shared" si="786"/>
        <v>346880.16000000003</v>
      </c>
      <c r="FK209" s="272">
        <f t="shared" si="786"/>
        <v>18820</v>
      </c>
      <c r="FL209" s="272">
        <f t="shared" si="786"/>
        <v>2181.8000000000002</v>
      </c>
      <c r="FM209" s="272">
        <f t="shared" si="786"/>
        <v>70050.5</v>
      </c>
      <c r="FN209" s="272">
        <f t="shared" si="786"/>
        <v>22319.88</v>
      </c>
      <c r="FO209" s="272">
        <f t="shared" si="404"/>
        <v>1903474.9600000002</v>
      </c>
      <c r="FP209" s="272">
        <f t="shared" ref="FP209:FW209" si="787">+FP167*FP$5</f>
        <v>1417938.3900000001</v>
      </c>
      <c r="FQ209" s="272">
        <f t="shared" si="787"/>
        <v>47530.5</v>
      </c>
      <c r="FR209" s="272">
        <f t="shared" si="787"/>
        <v>22201</v>
      </c>
      <c r="FS209" s="272">
        <f t="shared" si="787"/>
        <v>402040.32000000001</v>
      </c>
      <c r="FT209" s="272">
        <f t="shared" si="787"/>
        <v>0</v>
      </c>
      <c r="FU209" s="272">
        <f t="shared" si="787"/>
        <v>5666</v>
      </c>
      <c r="FV209" s="272">
        <f t="shared" si="787"/>
        <v>8098.75</v>
      </c>
      <c r="FW209" s="272">
        <f t="shared" si="787"/>
        <v>0</v>
      </c>
      <c r="FX209" s="272">
        <f t="shared" si="406"/>
        <v>3364446.84</v>
      </c>
      <c r="FY209" s="272">
        <f t="shared" ref="FY209:GF209" si="788">+FY167*FY$5</f>
        <v>802656.69000000006</v>
      </c>
      <c r="FZ209" s="272">
        <f t="shared" si="788"/>
        <v>494110.5</v>
      </c>
      <c r="GA209" s="272">
        <f t="shared" si="788"/>
        <v>571105</v>
      </c>
      <c r="GB209" s="272">
        <f t="shared" si="788"/>
        <v>1395687.1500000001</v>
      </c>
      <c r="GC209" s="272">
        <f t="shared" si="788"/>
        <v>0</v>
      </c>
      <c r="GD209" s="272">
        <f t="shared" si="788"/>
        <v>11490.400000000001</v>
      </c>
      <c r="GE209" s="272">
        <f t="shared" si="788"/>
        <v>71017.75</v>
      </c>
      <c r="GF209" s="272">
        <f t="shared" si="788"/>
        <v>18379.350000000002</v>
      </c>
      <c r="GG209" s="272">
        <f t="shared" si="408"/>
        <v>718250.01</v>
      </c>
      <c r="GH209" s="272">
        <f t="shared" ref="GH209:GO209" si="789">+GH167*GH$5</f>
        <v>13965.6</v>
      </c>
      <c r="GI209" s="272">
        <f t="shared" si="789"/>
        <v>6905.5</v>
      </c>
      <c r="GJ209" s="272">
        <f t="shared" si="789"/>
        <v>42937</v>
      </c>
      <c r="GK209" s="272">
        <f t="shared" si="789"/>
        <v>277373.91000000003</v>
      </c>
      <c r="GL209" s="272">
        <f t="shared" si="789"/>
        <v>377068</v>
      </c>
      <c r="GM209" s="272">
        <f t="shared" si="789"/>
        <v>0</v>
      </c>
      <c r="GN209" s="272">
        <f t="shared" si="789"/>
        <v>0</v>
      </c>
      <c r="GO209" s="272">
        <f t="shared" si="789"/>
        <v>0</v>
      </c>
      <c r="GP209" s="272">
        <f t="shared" si="410"/>
        <v>1056415.72</v>
      </c>
      <c r="GQ209" s="272">
        <f t="shared" ref="GQ209:GX209" si="790">+GQ167*GQ$5</f>
        <v>6314.22</v>
      </c>
      <c r="GR209" s="272">
        <f t="shared" si="790"/>
        <v>264093.5</v>
      </c>
      <c r="GS209" s="272">
        <f t="shared" si="790"/>
        <v>786008</v>
      </c>
      <c r="GT209" s="272">
        <f t="shared" si="790"/>
        <v>0</v>
      </c>
      <c r="GU209" s="272">
        <f t="shared" si="790"/>
        <v>0</v>
      </c>
      <c r="GV209" s="272">
        <f t="shared" si="790"/>
        <v>0</v>
      </c>
      <c r="GW209" s="272">
        <f t="shared" si="790"/>
        <v>0</v>
      </c>
      <c r="GX209" s="272">
        <f t="shared" si="790"/>
        <v>0</v>
      </c>
      <c r="GY209" s="272">
        <f t="shared" si="412"/>
        <v>2305954.15</v>
      </c>
      <c r="GZ209" s="272">
        <f t="shared" ref="GZ209:HH209" si="791">+GZ167*GZ$5</f>
        <v>596202.75</v>
      </c>
      <c r="HA209" s="272">
        <f t="shared" si="791"/>
        <v>398660</v>
      </c>
      <c r="HB209" s="272">
        <f t="shared" si="791"/>
        <v>248002</v>
      </c>
      <c r="HC209" s="272">
        <f t="shared" si="791"/>
        <v>805978.14</v>
      </c>
      <c r="HD209" s="272">
        <f t="shared" si="791"/>
        <v>33848</v>
      </c>
      <c r="HE209" s="272">
        <f t="shared" si="791"/>
        <v>27284.400000000001</v>
      </c>
      <c r="HF209" s="272">
        <f t="shared" si="791"/>
        <v>151918.25</v>
      </c>
      <c r="HG209" s="272">
        <f t="shared" si="791"/>
        <v>44060.61</v>
      </c>
      <c r="HH209" s="272">
        <f t="shared" si="791"/>
        <v>0</v>
      </c>
    </row>
    <row r="211" spans="1:216" x14ac:dyDescent="0.2">
      <c r="A211" s="262" t="s">
        <v>247</v>
      </c>
    </row>
    <row r="212" spans="1:216" x14ac:dyDescent="0.2">
      <c r="A212" s="268" t="s">
        <v>260</v>
      </c>
    </row>
    <row r="213" spans="1:216" ht="36" x14ac:dyDescent="0.2">
      <c r="A213" s="263" t="s">
        <v>246</v>
      </c>
      <c r="B213" s="264" t="s">
        <v>23</v>
      </c>
      <c r="C213" s="265" t="s">
        <v>24</v>
      </c>
      <c r="D213" s="264" t="s">
        <v>25</v>
      </c>
      <c r="E213" s="264" t="s">
        <v>26</v>
      </c>
      <c r="F213" s="264" t="s">
        <v>27</v>
      </c>
      <c r="G213" s="264" t="s">
        <v>28</v>
      </c>
      <c r="H213" s="264" t="s">
        <v>29</v>
      </c>
      <c r="I213" s="264" t="s">
        <v>30</v>
      </c>
      <c r="J213" s="264" t="s">
        <v>31</v>
      </c>
      <c r="K213" s="264" t="s">
        <v>32</v>
      </c>
      <c r="L213" s="264" t="s">
        <v>33</v>
      </c>
      <c r="M213" s="264" t="s">
        <v>34</v>
      </c>
      <c r="N213" s="264" t="s">
        <v>386</v>
      </c>
      <c r="O213" s="264" t="s">
        <v>387</v>
      </c>
      <c r="P213" s="264" t="s">
        <v>388</v>
      </c>
      <c r="Q213" s="264" t="s">
        <v>35</v>
      </c>
      <c r="R213" s="264" t="s">
        <v>36</v>
      </c>
      <c r="S213" s="264" t="s">
        <v>37</v>
      </c>
      <c r="T213" s="264" t="s">
        <v>38</v>
      </c>
      <c r="U213" s="264" t="s">
        <v>39</v>
      </c>
      <c r="V213" s="264" t="s">
        <v>40</v>
      </c>
      <c r="W213" s="264" t="s">
        <v>41</v>
      </c>
      <c r="X213" s="264" t="s">
        <v>42</v>
      </c>
      <c r="Y213" s="264" t="s">
        <v>43</v>
      </c>
      <c r="Z213" s="265" t="s">
        <v>44</v>
      </c>
      <c r="AA213" s="264" t="s">
        <v>45</v>
      </c>
      <c r="AB213" s="264" t="s">
        <v>46</v>
      </c>
      <c r="AC213" s="264" t="s">
        <v>47</v>
      </c>
      <c r="AD213" s="264" t="s">
        <v>48</v>
      </c>
      <c r="AE213" s="264" t="s">
        <v>49</v>
      </c>
      <c r="AF213" s="264" t="s">
        <v>50</v>
      </c>
      <c r="AG213" s="264" t="s">
        <v>51</v>
      </c>
      <c r="AH213" s="264" t="s">
        <v>52</v>
      </c>
      <c r="AI213" s="264" t="s">
        <v>53</v>
      </c>
      <c r="AJ213" s="264" t="s">
        <v>54</v>
      </c>
      <c r="AK213" s="264" t="s">
        <v>55</v>
      </c>
      <c r="AL213" s="264" t="s">
        <v>56</v>
      </c>
      <c r="AM213" s="264" t="s">
        <v>57</v>
      </c>
      <c r="AN213" s="264" t="s">
        <v>58</v>
      </c>
      <c r="AO213" s="264" t="s">
        <v>59</v>
      </c>
      <c r="AP213" s="264" t="s">
        <v>60</v>
      </c>
      <c r="AQ213" s="264" t="s">
        <v>61</v>
      </c>
      <c r="AR213" s="264" t="s">
        <v>62</v>
      </c>
      <c r="AS213" s="264" t="s">
        <v>63</v>
      </c>
      <c r="AT213" s="264" t="s">
        <v>64</v>
      </c>
      <c r="AU213" s="264" t="s">
        <v>65</v>
      </c>
      <c r="AV213" s="264" t="s">
        <v>66</v>
      </c>
      <c r="AW213" s="264" t="s">
        <v>67</v>
      </c>
      <c r="AX213" s="264" t="s">
        <v>68</v>
      </c>
      <c r="AY213" s="265" t="s">
        <v>69</v>
      </c>
      <c r="AZ213" s="264" t="s">
        <v>389</v>
      </c>
      <c r="BA213" s="264" t="s">
        <v>390</v>
      </c>
      <c r="BB213" s="264" t="s">
        <v>391</v>
      </c>
      <c r="BC213" s="264" t="s">
        <v>392</v>
      </c>
      <c r="BD213" s="264" t="s">
        <v>393</v>
      </c>
      <c r="BE213" s="264" t="s">
        <v>394</v>
      </c>
      <c r="BF213" s="264" t="s">
        <v>395</v>
      </c>
      <c r="BG213" s="264" t="s">
        <v>396</v>
      </c>
      <c r="BH213" s="264" t="s">
        <v>397</v>
      </c>
      <c r="BI213" s="264" t="s">
        <v>398</v>
      </c>
      <c r="BJ213" s="264" t="s">
        <v>399</v>
      </c>
      <c r="BK213" s="264" t="s">
        <v>400</v>
      </c>
      <c r="BL213" s="264" t="s">
        <v>401</v>
      </c>
      <c r="BM213" s="264" t="s">
        <v>402</v>
      </c>
      <c r="BN213" s="264" t="s">
        <v>70</v>
      </c>
      <c r="BO213" s="264" t="s">
        <v>71</v>
      </c>
      <c r="BP213" s="264" t="s">
        <v>72</v>
      </c>
      <c r="BQ213" s="264" t="s">
        <v>73</v>
      </c>
      <c r="BR213" s="264" t="s">
        <v>74</v>
      </c>
      <c r="BS213" s="264" t="s">
        <v>75</v>
      </c>
      <c r="BT213" s="264" t="s">
        <v>76</v>
      </c>
      <c r="BU213" s="264" t="s">
        <v>77</v>
      </c>
      <c r="BV213" s="264" t="s">
        <v>78</v>
      </c>
      <c r="BW213" s="264" t="s">
        <v>79</v>
      </c>
      <c r="BX213" s="264" t="s">
        <v>80</v>
      </c>
      <c r="BY213" s="264" t="s">
        <v>81</v>
      </c>
      <c r="BZ213" s="264" t="s">
        <v>82</v>
      </c>
      <c r="CA213" s="264" t="s">
        <v>83</v>
      </c>
      <c r="CB213" s="264" t="s">
        <v>84</v>
      </c>
      <c r="CC213" s="264" t="s">
        <v>85</v>
      </c>
      <c r="CD213" s="264" t="s">
        <v>86</v>
      </c>
      <c r="CE213" s="264" t="s">
        <v>87</v>
      </c>
      <c r="CF213" s="264" t="s">
        <v>88</v>
      </c>
      <c r="CG213" s="264" t="s">
        <v>89</v>
      </c>
      <c r="CH213" s="264" t="s">
        <v>90</v>
      </c>
      <c r="CI213" s="264" t="s">
        <v>91</v>
      </c>
      <c r="CJ213" s="264" t="s">
        <v>92</v>
      </c>
      <c r="CK213" s="264" t="s">
        <v>93</v>
      </c>
      <c r="CL213" s="264" t="s">
        <v>94</v>
      </c>
      <c r="CM213" s="264" t="s">
        <v>95</v>
      </c>
      <c r="CN213" s="264" t="s">
        <v>96</v>
      </c>
      <c r="CO213" s="264" t="s">
        <v>97</v>
      </c>
      <c r="CP213" s="265" t="s">
        <v>98</v>
      </c>
      <c r="CQ213" s="264" t="s">
        <v>99</v>
      </c>
      <c r="CR213" s="264" t="s">
        <v>100</v>
      </c>
      <c r="CS213" s="264" t="s">
        <v>101</v>
      </c>
      <c r="CT213" s="264" t="s">
        <v>102</v>
      </c>
      <c r="CU213" s="264" t="s">
        <v>103</v>
      </c>
      <c r="CV213" s="264" t="s">
        <v>104</v>
      </c>
      <c r="CW213" s="265" t="s">
        <v>105</v>
      </c>
      <c r="CX213" s="264" t="s">
        <v>106</v>
      </c>
      <c r="CY213" s="264" t="s">
        <v>107</v>
      </c>
      <c r="CZ213" s="264" t="s">
        <v>108</v>
      </c>
      <c r="DA213" s="264" t="s">
        <v>109</v>
      </c>
      <c r="DB213" s="264" t="s">
        <v>110</v>
      </c>
      <c r="DC213" s="264" t="s">
        <v>111</v>
      </c>
      <c r="DD213" s="265" t="s">
        <v>112</v>
      </c>
      <c r="DE213" s="264" t="s">
        <v>113</v>
      </c>
      <c r="DF213" s="264" t="s">
        <v>114</v>
      </c>
      <c r="DG213" s="264" t="s">
        <v>115</v>
      </c>
      <c r="DH213" s="264" t="s">
        <v>116</v>
      </c>
      <c r="DI213" s="264" t="s">
        <v>117</v>
      </c>
      <c r="DJ213" s="264" t="s">
        <v>118</v>
      </c>
      <c r="DK213" s="265" t="s">
        <v>119</v>
      </c>
      <c r="DL213" s="264" t="s">
        <v>120</v>
      </c>
      <c r="DM213" s="264" t="s">
        <v>121</v>
      </c>
      <c r="DN213" s="264" t="s">
        <v>122</v>
      </c>
      <c r="DO213" s="264" t="s">
        <v>123</v>
      </c>
      <c r="DP213" s="264" t="s">
        <v>124</v>
      </c>
      <c r="DQ213" s="264" t="s">
        <v>125</v>
      </c>
      <c r="DR213" s="264" t="s">
        <v>126</v>
      </c>
      <c r="DS213" s="264" t="s">
        <v>127</v>
      </c>
      <c r="DT213" s="264" t="s">
        <v>128</v>
      </c>
      <c r="DU213" s="264" t="s">
        <v>129</v>
      </c>
      <c r="DV213" s="264" t="s">
        <v>130</v>
      </c>
      <c r="DW213" s="264" t="s">
        <v>131</v>
      </c>
      <c r="DX213" s="264" t="s">
        <v>132</v>
      </c>
      <c r="DY213" s="264" t="s">
        <v>133</v>
      </c>
      <c r="DZ213" s="264" t="s">
        <v>134</v>
      </c>
      <c r="EA213" s="264" t="s">
        <v>135</v>
      </c>
      <c r="EB213" s="264" t="s">
        <v>136</v>
      </c>
      <c r="EC213" s="264" t="s">
        <v>137</v>
      </c>
      <c r="ED213" s="264" t="s">
        <v>138</v>
      </c>
      <c r="EE213" s="264" t="s">
        <v>139</v>
      </c>
      <c r="EF213" s="264" t="s">
        <v>140</v>
      </c>
      <c r="EG213" s="264" t="s">
        <v>141</v>
      </c>
      <c r="EH213" s="264" t="s">
        <v>142</v>
      </c>
      <c r="EI213" s="264" t="s">
        <v>143</v>
      </c>
      <c r="EJ213" s="264" t="s">
        <v>144</v>
      </c>
      <c r="EK213" s="264" t="s">
        <v>145</v>
      </c>
      <c r="EL213" s="264" t="s">
        <v>146</v>
      </c>
      <c r="EM213" s="264" t="s">
        <v>147</v>
      </c>
      <c r="EN213" s="264" t="s">
        <v>148</v>
      </c>
      <c r="EO213" s="264" t="s">
        <v>149</v>
      </c>
      <c r="EP213" s="264" t="s">
        <v>150</v>
      </c>
      <c r="EQ213" s="264" t="s">
        <v>151</v>
      </c>
      <c r="ER213" s="264" t="s">
        <v>152</v>
      </c>
      <c r="ES213" s="264" t="s">
        <v>153</v>
      </c>
      <c r="ET213" s="264" t="s">
        <v>154</v>
      </c>
      <c r="EU213" s="264" t="s">
        <v>155</v>
      </c>
      <c r="EV213" s="264" t="s">
        <v>156</v>
      </c>
      <c r="EW213" s="264" t="s">
        <v>157</v>
      </c>
      <c r="EX213" s="264" t="s">
        <v>158</v>
      </c>
      <c r="EY213" s="264" t="s">
        <v>159</v>
      </c>
      <c r="EZ213" s="264" t="s">
        <v>160</v>
      </c>
      <c r="FA213" s="264" t="s">
        <v>161</v>
      </c>
      <c r="FB213" s="264" t="s">
        <v>162</v>
      </c>
      <c r="FC213" s="264" t="s">
        <v>163</v>
      </c>
      <c r="FD213" s="264" t="s">
        <v>164</v>
      </c>
      <c r="FE213" s="264" t="s">
        <v>165</v>
      </c>
      <c r="FF213" s="264" t="s">
        <v>166</v>
      </c>
      <c r="FG213" s="264" t="s">
        <v>167</v>
      </c>
      <c r="FH213" s="264" t="s">
        <v>168</v>
      </c>
      <c r="FI213" s="264" t="s">
        <v>169</v>
      </c>
      <c r="FJ213" s="264" t="s">
        <v>170</v>
      </c>
      <c r="FK213" s="264" t="s">
        <v>171</v>
      </c>
      <c r="FL213" s="264" t="s">
        <v>172</v>
      </c>
      <c r="FM213" s="264" t="s">
        <v>173</v>
      </c>
      <c r="FN213" s="264" t="s">
        <v>174</v>
      </c>
      <c r="FO213" s="264" t="s">
        <v>175</v>
      </c>
      <c r="FP213" s="264" t="s">
        <v>176</v>
      </c>
      <c r="FQ213" s="264" t="s">
        <v>177</v>
      </c>
      <c r="FR213" s="264" t="s">
        <v>178</v>
      </c>
      <c r="FS213" s="264" t="s">
        <v>179</v>
      </c>
      <c r="FT213" s="264" t="s">
        <v>180</v>
      </c>
      <c r="FU213" s="264" t="s">
        <v>181</v>
      </c>
      <c r="FV213" s="264" t="s">
        <v>182</v>
      </c>
      <c r="FW213" s="264" t="s">
        <v>183</v>
      </c>
      <c r="FX213" s="264" t="s">
        <v>184</v>
      </c>
      <c r="FY213" s="264" t="s">
        <v>185</v>
      </c>
      <c r="FZ213" s="264" t="s">
        <v>186</v>
      </c>
      <c r="GA213" s="264" t="s">
        <v>187</v>
      </c>
      <c r="GB213" s="264" t="s">
        <v>188</v>
      </c>
      <c r="GC213" s="264" t="s">
        <v>189</v>
      </c>
      <c r="GD213" s="264" t="s">
        <v>190</v>
      </c>
      <c r="GE213" s="264" t="s">
        <v>191</v>
      </c>
      <c r="GF213" s="264" t="s">
        <v>192</v>
      </c>
      <c r="GG213" s="264" t="s">
        <v>193</v>
      </c>
      <c r="GH213" s="264" t="s">
        <v>194</v>
      </c>
      <c r="GI213" s="264" t="s">
        <v>195</v>
      </c>
      <c r="GJ213" s="264" t="s">
        <v>196</v>
      </c>
      <c r="GK213" s="264" t="s">
        <v>197</v>
      </c>
      <c r="GL213" s="264" t="s">
        <v>198</v>
      </c>
      <c r="GM213" s="264" t="s">
        <v>199</v>
      </c>
      <c r="GN213" s="264" t="s">
        <v>200</v>
      </c>
      <c r="GO213" s="264" t="s">
        <v>201</v>
      </c>
      <c r="GP213" s="264" t="s">
        <v>202</v>
      </c>
      <c r="GQ213" s="264" t="s">
        <v>203</v>
      </c>
      <c r="GR213" s="264" t="s">
        <v>204</v>
      </c>
      <c r="GS213" s="264" t="s">
        <v>205</v>
      </c>
      <c r="GT213" s="264" t="s">
        <v>206</v>
      </c>
      <c r="GU213" s="264" t="s">
        <v>207</v>
      </c>
      <c r="GV213" s="264" t="s">
        <v>208</v>
      </c>
      <c r="GW213" s="264" t="s">
        <v>209</v>
      </c>
      <c r="GX213" s="264" t="s">
        <v>210</v>
      </c>
      <c r="GY213" s="264" t="s">
        <v>211</v>
      </c>
      <c r="GZ213" s="264" t="s">
        <v>212</v>
      </c>
      <c r="HA213" s="264" t="s">
        <v>213</v>
      </c>
      <c r="HB213" s="264" t="s">
        <v>214</v>
      </c>
      <c r="HC213" s="264" t="s">
        <v>215</v>
      </c>
      <c r="HD213" s="264" t="s">
        <v>216</v>
      </c>
      <c r="HE213" s="264" t="s">
        <v>217</v>
      </c>
      <c r="HF213" s="264" t="s">
        <v>218</v>
      </c>
      <c r="HG213" s="264" t="s">
        <v>219</v>
      </c>
      <c r="HH213" s="264" t="s">
        <v>220</v>
      </c>
    </row>
    <row r="214" spans="1:216" x14ac:dyDescent="0.2">
      <c r="A214" s="263" t="s">
        <v>230</v>
      </c>
      <c r="B214" s="273">
        <f t="shared" ref="B214:H229" si="792">+IF(ISERROR(B194/B173),"-",(B194/B173))</f>
        <v>14.289972292538579</v>
      </c>
      <c r="C214" s="273">
        <f t="shared" si="792"/>
        <v>3.52164988007971</v>
      </c>
      <c r="D214" s="273">
        <f t="shared" si="792"/>
        <v>3.2550008912154036</v>
      </c>
      <c r="E214" s="273">
        <f t="shared" si="792"/>
        <v>2.8239815696038169</v>
      </c>
      <c r="F214" s="273">
        <f t="shared" si="792"/>
        <v>2.5041987533574379</v>
      </c>
      <c r="G214" s="273">
        <f t="shared" si="792"/>
        <v>2.0184803504140825</v>
      </c>
      <c r="H214" s="273">
        <f t="shared" si="792"/>
        <v>2.2498640195639235</v>
      </c>
      <c r="I214" s="273">
        <f t="shared" ref="I214:BZ214" si="793">+IF(ISERROR(I194/I173),"-",(I194/I173))</f>
        <v>2.3054587662386763</v>
      </c>
      <c r="J214" s="273">
        <f t="shared" si="793"/>
        <v>1.5875600153763676</v>
      </c>
      <c r="K214" s="273">
        <f t="shared" si="793"/>
        <v>1.3651138234828963</v>
      </c>
      <c r="L214" s="273">
        <f t="shared" si="793"/>
        <v>1.3372523377733194</v>
      </c>
      <c r="M214" s="273">
        <f t="shared" si="793"/>
        <v>1.2443033358498292</v>
      </c>
      <c r="N214" s="273">
        <f t="shared" ref="N214:P214" si="794">+IF(ISERROR(N194/N173),"-",(N194/N173))</f>
        <v>1.1734332876748184</v>
      </c>
      <c r="O214" s="273">
        <f t="shared" si="794"/>
        <v>1.6300764069019962</v>
      </c>
      <c r="P214" s="273">
        <f t="shared" si="794"/>
        <v>0.60865459807108169</v>
      </c>
      <c r="Q214" s="273">
        <f t="shared" si="793"/>
        <v>1.5419415734333519</v>
      </c>
      <c r="R214" s="273">
        <f t="shared" si="793"/>
        <v>2.6763700236284129</v>
      </c>
      <c r="S214" s="273">
        <f t="shared" si="793"/>
        <v>1.1486827852845136</v>
      </c>
      <c r="T214" s="273">
        <f t="shared" si="793"/>
        <v>1.9120766495854153</v>
      </c>
      <c r="U214" s="273">
        <f t="shared" si="793"/>
        <v>2.2207074008679588</v>
      </c>
      <c r="V214" s="273">
        <f t="shared" si="793"/>
        <v>0.59812114062098753</v>
      </c>
      <c r="W214" s="273">
        <f t="shared" si="793"/>
        <v>2.1403620493776185</v>
      </c>
      <c r="X214" s="273">
        <f t="shared" si="793"/>
        <v>2.5131106227502356</v>
      </c>
      <c r="Y214" s="273">
        <f t="shared" si="793"/>
        <v>0.58533976210919036</v>
      </c>
      <c r="Z214" s="273">
        <f t="shared" si="793"/>
        <v>7.7978185631748191</v>
      </c>
      <c r="AA214" s="273">
        <f t="shared" si="793"/>
        <v>7.5598868140400795</v>
      </c>
      <c r="AB214" s="273">
        <f t="shared" si="793"/>
        <v>5.1811422294216101</v>
      </c>
      <c r="AC214" s="273">
        <f t="shared" si="793"/>
        <v>3.6753064053618356</v>
      </c>
      <c r="AD214" s="273">
        <f t="shared" si="793"/>
        <v>2.0643445052559715</v>
      </c>
      <c r="AE214" s="273">
        <f t="shared" si="793"/>
        <v>2.1555015821755998</v>
      </c>
      <c r="AF214" s="273">
        <f t="shared" si="793"/>
        <v>2.9161499284002157</v>
      </c>
      <c r="AG214" s="273">
        <f t="shared" si="793"/>
        <v>4.6517588678666746</v>
      </c>
      <c r="AH214" s="273">
        <f t="shared" si="793"/>
        <v>3.3708132531035222</v>
      </c>
      <c r="AI214" s="273">
        <f t="shared" si="793"/>
        <v>2.0332765538782502</v>
      </c>
      <c r="AJ214" s="273">
        <f t="shared" si="793"/>
        <v>3.6241559732814501</v>
      </c>
      <c r="AK214" s="273">
        <f t="shared" si="793"/>
        <v>3.2021716312720114</v>
      </c>
      <c r="AL214" s="273">
        <f t="shared" si="793"/>
        <v>2.0672721260323219</v>
      </c>
      <c r="AM214" s="273">
        <f t="shared" si="793"/>
        <v>3.1410688911112876</v>
      </c>
      <c r="AN214" s="273">
        <f t="shared" si="793"/>
        <v>2.4524296352391772</v>
      </c>
      <c r="AO214" s="273">
        <f t="shared" si="793"/>
        <v>1.9123296394484999</v>
      </c>
      <c r="AP214" s="273">
        <f t="shared" si="793"/>
        <v>1.600441799092744</v>
      </c>
      <c r="AQ214" s="273">
        <f t="shared" si="793"/>
        <v>1.5188554658840792</v>
      </c>
      <c r="AR214" s="273">
        <f t="shared" si="793"/>
        <v>2.3990603196125164</v>
      </c>
      <c r="AS214" s="273">
        <f t="shared" si="793"/>
        <v>2.9850387745536664</v>
      </c>
      <c r="AT214" s="273">
        <f t="shared" si="793"/>
        <v>1.9128687176445212</v>
      </c>
      <c r="AU214" s="273">
        <f t="shared" si="793"/>
        <v>1.0954637997299264</v>
      </c>
      <c r="AV214" s="273">
        <f t="shared" si="793"/>
        <v>2.0339944413737001</v>
      </c>
      <c r="AW214" s="273">
        <f t="shared" si="793"/>
        <v>6.14160371480087</v>
      </c>
      <c r="AX214" s="273">
        <f t="shared" si="793"/>
        <v>1.2433306181055075</v>
      </c>
      <c r="AY214" s="273">
        <f t="shared" si="793"/>
        <v>0.94235393242288823</v>
      </c>
      <c r="AZ214" s="273">
        <f t="shared" si="793"/>
        <v>0.73384433573746066</v>
      </c>
      <c r="BA214" s="273">
        <f t="shared" si="793"/>
        <v>0.14141268473002042</v>
      </c>
      <c r="BB214" s="273">
        <f t="shared" si="793"/>
        <v>1.3889275823077301</v>
      </c>
      <c r="BC214" s="273">
        <f t="shared" si="793"/>
        <v>0.64516245881597767</v>
      </c>
      <c r="BD214" s="273">
        <f t="shared" si="793"/>
        <v>2.4107874269409546</v>
      </c>
      <c r="BE214" s="273" t="str">
        <f t="shared" si="793"/>
        <v>-</v>
      </c>
      <c r="BF214" s="273" t="str">
        <f t="shared" si="793"/>
        <v>-</v>
      </c>
      <c r="BG214" s="273">
        <f t="shared" ref="BG214:BM214" si="795">+IF(ISERROR(BG194/BG173),"-",(BG194/BG173))</f>
        <v>0.55921515469764693</v>
      </c>
      <c r="BH214" s="273">
        <f t="shared" si="795"/>
        <v>0.18961553718236901</v>
      </c>
      <c r="BI214" s="273">
        <f t="shared" si="795"/>
        <v>2.3235230569788259</v>
      </c>
      <c r="BJ214" s="273">
        <f t="shared" si="795"/>
        <v>0.56587470083991387</v>
      </c>
      <c r="BK214" s="273">
        <f t="shared" si="795"/>
        <v>0.77214897062225307</v>
      </c>
      <c r="BL214" s="273" t="str">
        <f t="shared" si="795"/>
        <v>-</v>
      </c>
      <c r="BM214" s="273" t="str">
        <f t="shared" si="795"/>
        <v>-</v>
      </c>
      <c r="BN214" s="273">
        <f t="shared" si="793"/>
        <v>0.56435620111805185</v>
      </c>
      <c r="BO214" s="273">
        <f t="shared" si="793"/>
        <v>3.8306531213460282E-2</v>
      </c>
      <c r="BP214" s="273">
        <f t="shared" si="793"/>
        <v>2.1012270732749134</v>
      </c>
      <c r="BQ214" s="273">
        <f t="shared" si="793"/>
        <v>0.45309394106123585</v>
      </c>
      <c r="BR214" s="273">
        <f t="shared" si="793"/>
        <v>2.8397784798081682</v>
      </c>
      <c r="BS214" s="273" t="str">
        <f t="shared" si="793"/>
        <v>-</v>
      </c>
      <c r="BT214" s="273" t="str">
        <f t="shared" si="793"/>
        <v>-</v>
      </c>
      <c r="BU214" s="273">
        <f t="shared" si="793"/>
        <v>0.65132826085334095</v>
      </c>
      <c r="BV214" s="273">
        <f t="shared" si="793"/>
        <v>7.6785765864648622E-2</v>
      </c>
      <c r="BW214" s="273">
        <f t="shared" si="793"/>
        <v>2.4292925270771653</v>
      </c>
      <c r="BX214" s="273">
        <f t="shared" si="793"/>
        <v>0.53410056220840196</v>
      </c>
      <c r="BY214" s="273">
        <f t="shared" si="793"/>
        <v>2.269793753164139</v>
      </c>
      <c r="BZ214" s="273" t="str">
        <f t="shared" si="793"/>
        <v>-</v>
      </c>
      <c r="CA214" s="273" t="str">
        <f t="shared" ref="CA214:EL214" si="796">+IF(ISERROR(CA194/CA173),"-",(CA194/CA173))</f>
        <v>-</v>
      </c>
      <c r="CB214" s="273">
        <f t="shared" si="796"/>
        <v>0.42516790376127062</v>
      </c>
      <c r="CC214" s="273">
        <f t="shared" si="796"/>
        <v>7.038628384383222E-2</v>
      </c>
      <c r="CD214" s="273">
        <f t="shared" si="796"/>
        <v>2.1723386752787763</v>
      </c>
      <c r="CE214" s="273">
        <f t="shared" si="796"/>
        <v>0.2988393280375049</v>
      </c>
      <c r="CF214" s="273" t="str">
        <f t="shared" si="796"/>
        <v>-</v>
      </c>
      <c r="CG214" s="273" t="str">
        <f t="shared" si="796"/>
        <v>-</v>
      </c>
      <c r="CH214" s="273" t="str">
        <f t="shared" si="796"/>
        <v>-</v>
      </c>
      <c r="CI214" s="273">
        <f t="shared" si="796"/>
        <v>0.76344487205480183</v>
      </c>
      <c r="CJ214" s="273">
        <f t="shared" si="796"/>
        <v>5.8538034126184448E-2</v>
      </c>
      <c r="CK214" s="273">
        <f t="shared" si="796"/>
        <v>1.0788170891524351</v>
      </c>
      <c r="CL214" s="273">
        <f t="shared" si="796"/>
        <v>0.411943216590553</v>
      </c>
      <c r="CM214" s="273">
        <f t="shared" si="796"/>
        <v>1.7604736026060672</v>
      </c>
      <c r="CN214" s="273" t="str">
        <f t="shared" si="796"/>
        <v>-</v>
      </c>
      <c r="CO214" s="273">
        <f t="shared" si="796"/>
        <v>1.6960743035035462</v>
      </c>
      <c r="CP214" s="273">
        <f t="shared" si="796"/>
        <v>1.2864777461811392</v>
      </c>
      <c r="CQ214" s="273">
        <f t="shared" si="796"/>
        <v>0.35061617970716252</v>
      </c>
      <c r="CR214" s="273">
        <f t="shared" si="796"/>
        <v>0.80853730253490297</v>
      </c>
      <c r="CS214" s="273">
        <f t="shared" si="796"/>
        <v>0.92006676179535651</v>
      </c>
      <c r="CT214" s="273">
        <f t="shared" si="796"/>
        <v>0.76745872682352401</v>
      </c>
      <c r="CU214" s="273">
        <f t="shared" si="796"/>
        <v>0.82729381192455187</v>
      </c>
      <c r="CV214" s="273">
        <f t="shared" si="796"/>
        <v>2.6505779805191541</v>
      </c>
      <c r="CW214" s="273">
        <f t="shared" si="796"/>
        <v>1.8136874355677566</v>
      </c>
      <c r="CX214" s="273" t="str">
        <f t="shared" si="796"/>
        <v>-</v>
      </c>
      <c r="CY214" s="273" t="str">
        <f t="shared" si="796"/>
        <v>-</v>
      </c>
      <c r="CZ214" s="273" t="str">
        <f t="shared" si="796"/>
        <v>-</v>
      </c>
      <c r="DA214" s="273">
        <f t="shared" si="796"/>
        <v>0.91030848084141536</v>
      </c>
      <c r="DB214" s="273">
        <f t="shared" si="796"/>
        <v>1.2989536952550573</v>
      </c>
      <c r="DC214" s="273">
        <f t="shared" si="796"/>
        <v>4.9552162031827685</v>
      </c>
      <c r="DD214" s="273">
        <f t="shared" si="796"/>
        <v>10.455872732995399</v>
      </c>
      <c r="DE214" s="273">
        <f t="shared" si="796"/>
        <v>1.5271032521031576</v>
      </c>
      <c r="DF214" s="273">
        <f t="shared" si="796"/>
        <v>3.0056067448838735</v>
      </c>
      <c r="DG214" s="273">
        <f t="shared" si="796"/>
        <v>12.387093329079235</v>
      </c>
      <c r="DH214" s="273">
        <f t="shared" si="796"/>
        <v>37.571649848729145</v>
      </c>
      <c r="DI214" s="273">
        <f t="shared" si="796"/>
        <v>39.162680322238181</v>
      </c>
      <c r="DJ214" s="273">
        <f t="shared" si="796"/>
        <v>88.382166860476573</v>
      </c>
      <c r="DK214" s="273">
        <f t="shared" si="796"/>
        <v>3.9627424262505029</v>
      </c>
      <c r="DL214" s="273">
        <f t="shared" si="796"/>
        <v>3.2003081324539839</v>
      </c>
      <c r="DM214" s="273">
        <f t="shared" si="796"/>
        <v>2.6417683981288733</v>
      </c>
      <c r="DN214" s="273">
        <f t="shared" si="796"/>
        <v>1.6013789067439206</v>
      </c>
      <c r="DO214" s="273">
        <f t="shared" si="796"/>
        <v>1.4995147815775258</v>
      </c>
      <c r="DP214" s="273">
        <f t="shared" si="796"/>
        <v>3.3504298327897462</v>
      </c>
      <c r="DQ214" s="273">
        <f t="shared" si="796"/>
        <v>1.8633710144561741</v>
      </c>
      <c r="DR214" s="273">
        <f t="shared" si="796"/>
        <v>0.46423733405581141</v>
      </c>
      <c r="DS214" s="273">
        <f t="shared" si="796"/>
        <v>0.49271948923872394</v>
      </c>
      <c r="DT214" s="273">
        <f t="shared" si="796"/>
        <v>0.72479275141889776</v>
      </c>
      <c r="DU214" s="273">
        <f t="shared" si="796"/>
        <v>0.89656280918011522</v>
      </c>
      <c r="DV214" s="273">
        <f t="shared" si="796"/>
        <v>2.7920043899788221</v>
      </c>
      <c r="DW214" s="273">
        <f t="shared" si="796"/>
        <v>1.4416584746152901</v>
      </c>
      <c r="DX214" s="273">
        <f t="shared" si="796"/>
        <v>1.5424901727428979</v>
      </c>
      <c r="DY214" s="273">
        <f t="shared" si="796"/>
        <v>3.6859694822828004</v>
      </c>
      <c r="DZ214" s="273">
        <f t="shared" si="796"/>
        <v>1.9918301545189527</v>
      </c>
      <c r="EA214" s="273" t="str">
        <f t="shared" si="796"/>
        <v>-</v>
      </c>
      <c r="EB214" s="273">
        <f t="shared" si="796"/>
        <v>0.45100084277331776</v>
      </c>
      <c r="EC214" s="273">
        <f t="shared" si="796"/>
        <v>0.90563177120380423</v>
      </c>
      <c r="ED214" s="273">
        <f t="shared" si="796"/>
        <v>0.81090706985902461</v>
      </c>
      <c r="EE214" s="273">
        <f t="shared" si="796"/>
        <v>3.1065520801618929</v>
      </c>
      <c r="EF214" s="273">
        <f t="shared" si="796"/>
        <v>1.636714464590157</v>
      </c>
      <c r="EG214" s="273">
        <f t="shared" si="796"/>
        <v>1.598214794727145</v>
      </c>
      <c r="EH214" s="273">
        <f t="shared" si="796"/>
        <v>3.6778911977262094</v>
      </c>
      <c r="EI214" s="273">
        <f t="shared" si="796"/>
        <v>2.0939291259795207</v>
      </c>
      <c r="EJ214" s="273">
        <f t="shared" si="796"/>
        <v>0.46423733405581141</v>
      </c>
      <c r="EK214" s="273">
        <f t="shared" si="796"/>
        <v>0.50358149227690963</v>
      </c>
      <c r="EL214" s="273">
        <f t="shared" si="796"/>
        <v>0.84064904435918053</v>
      </c>
      <c r="EM214" s="273">
        <f t="shared" ref="EM214:GX214" si="797">+IF(ISERROR(EM194/EM173),"-",(EM194/EM173))</f>
        <v>0.90673231038616597</v>
      </c>
      <c r="EN214" s="273">
        <f t="shared" si="797"/>
        <v>1.6671604836856204</v>
      </c>
      <c r="EO214" s="273">
        <f t="shared" si="797"/>
        <v>0.99257779595281326</v>
      </c>
      <c r="EP214" s="273">
        <f t="shared" si="797"/>
        <v>0.95953407082282383</v>
      </c>
      <c r="EQ214" s="273">
        <f t="shared" si="797"/>
        <v>2.8202147961386843</v>
      </c>
      <c r="ER214" s="273">
        <f t="shared" si="797"/>
        <v>1.4582396128723913</v>
      </c>
      <c r="ES214" s="273" t="str">
        <f t="shared" si="797"/>
        <v>-</v>
      </c>
      <c r="ET214" s="273">
        <f t="shared" si="797"/>
        <v>0.43111433907449681</v>
      </c>
      <c r="EU214" s="273">
        <f t="shared" si="797"/>
        <v>0.82867488066582351</v>
      </c>
      <c r="EV214" s="273">
        <f t="shared" si="797"/>
        <v>0.75733007863887514</v>
      </c>
      <c r="EW214" s="273">
        <f t="shared" si="797"/>
        <v>2.004537735012867</v>
      </c>
      <c r="EX214" s="273">
        <f t="shared" si="797"/>
        <v>1.5740934357349257</v>
      </c>
      <c r="EY214" s="273">
        <f t="shared" si="797"/>
        <v>1.0843620520268249</v>
      </c>
      <c r="EZ214" s="273">
        <f t="shared" si="797"/>
        <v>2.626274815429352</v>
      </c>
      <c r="FA214" s="273">
        <f t="shared" si="797"/>
        <v>1.588806984761107</v>
      </c>
      <c r="FB214" s="273">
        <f t="shared" si="797"/>
        <v>0.88551958448861634</v>
      </c>
      <c r="FC214" s="273">
        <f t="shared" si="797"/>
        <v>0.32058989884004491</v>
      </c>
      <c r="FD214" s="273">
        <f t="shared" si="797"/>
        <v>0.56531277829217808</v>
      </c>
      <c r="FE214" s="273">
        <f t="shared" si="797"/>
        <v>0.74559444879133552</v>
      </c>
      <c r="FF214" s="273">
        <f t="shared" si="797"/>
        <v>1.4592357705642438</v>
      </c>
      <c r="FG214" s="273">
        <f t="shared" si="797"/>
        <v>1.4153226192307036</v>
      </c>
      <c r="FH214" s="273">
        <f t="shared" si="797"/>
        <v>0.85054119312268428</v>
      </c>
      <c r="FI214" s="273">
        <f t="shared" si="797"/>
        <v>2.7718802186823761</v>
      </c>
      <c r="FJ214" s="273">
        <f t="shared" si="797"/>
        <v>1.5908396226415096</v>
      </c>
      <c r="FK214" s="273">
        <f t="shared" si="797"/>
        <v>0.72123782198820818</v>
      </c>
      <c r="FL214" s="273">
        <f t="shared" si="797"/>
        <v>1.2226531875386839</v>
      </c>
      <c r="FM214" s="273">
        <f t="shared" si="797"/>
        <v>0.88994989507083977</v>
      </c>
      <c r="FN214" s="273">
        <f t="shared" si="797"/>
        <v>0.92110296176025974</v>
      </c>
      <c r="FO214" s="273">
        <f t="shared" si="797"/>
        <v>1.6888153493984057</v>
      </c>
      <c r="FP214" s="273">
        <f t="shared" si="797"/>
        <v>1.6516864827194939</v>
      </c>
      <c r="FQ214" s="273">
        <f t="shared" si="797"/>
        <v>0.63518054194402374</v>
      </c>
      <c r="FR214" s="273">
        <f t="shared" si="797"/>
        <v>1.5037878787878789</v>
      </c>
      <c r="FS214" s="273">
        <f t="shared" si="797"/>
        <v>1.2725660392075298</v>
      </c>
      <c r="FT214" s="273" t="str">
        <f t="shared" si="797"/>
        <v>-</v>
      </c>
      <c r="FU214" s="273">
        <f t="shared" si="797"/>
        <v>0.82775748721694664</v>
      </c>
      <c r="FV214" s="273">
        <f t="shared" si="797"/>
        <v>0.27884416747004542</v>
      </c>
      <c r="FW214" s="273">
        <f t="shared" si="797"/>
        <v>0.34527675276752767</v>
      </c>
      <c r="FX214" s="273">
        <f t="shared" si="797"/>
        <v>1.7393237711332756</v>
      </c>
      <c r="FY214" s="273">
        <f t="shared" si="797"/>
        <v>0.95825163983113104</v>
      </c>
      <c r="FZ214" s="273">
        <f t="shared" si="797"/>
        <v>1.4485749470181313</v>
      </c>
      <c r="GA214" s="273">
        <f t="shared" si="797"/>
        <v>2.7234885359888041</v>
      </c>
      <c r="GB214" s="273">
        <f t="shared" si="797"/>
        <v>1.2911566994772528</v>
      </c>
      <c r="GC214" s="273" t="str">
        <f t="shared" si="797"/>
        <v>-</v>
      </c>
      <c r="GD214" s="273">
        <f t="shared" si="797"/>
        <v>0.27777848605577693</v>
      </c>
      <c r="GE214" s="273">
        <f t="shared" si="797"/>
        <v>0.49317622456052901</v>
      </c>
      <c r="GF214" s="273">
        <f t="shared" si="797"/>
        <v>0.66185562310030399</v>
      </c>
      <c r="GG214" s="273">
        <f t="shared" si="797"/>
        <v>2.5999434505612178</v>
      </c>
      <c r="GH214" s="273">
        <f t="shared" si="797"/>
        <v>0.32982342116596847</v>
      </c>
      <c r="GI214" s="273">
        <f t="shared" si="797"/>
        <v>1.3559424861979008</v>
      </c>
      <c r="GJ214" s="273">
        <f t="shared" si="797"/>
        <v>1.9643194838422604</v>
      </c>
      <c r="GK214" s="273">
        <f t="shared" si="797"/>
        <v>1.8085181474901408</v>
      </c>
      <c r="GL214" s="273">
        <f t="shared" si="797"/>
        <v>2.4555481885234727</v>
      </c>
      <c r="GM214" s="273" t="str">
        <f t="shared" si="797"/>
        <v>-</v>
      </c>
      <c r="GN214" s="273" t="str">
        <f t="shared" si="797"/>
        <v>-</v>
      </c>
      <c r="GO214" s="273" t="str">
        <f t="shared" si="797"/>
        <v>-</v>
      </c>
      <c r="GP214" s="273">
        <f t="shared" si="797"/>
        <v>2.7705041938699786</v>
      </c>
      <c r="GQ214" s="273">
        <f t="shared" si="797"/>
        <v>0.4121453097498341</v>
      </c>
      <c r="GR214" s="273">
        <f t="shared" si="797"/>
        <v>1.3760196818716346</v>
      </c>
      <c r="GS214" s="273">
        <f t="shared" si="797"/>
        <v>6.2393686344547952</v>
      </c>
      <c r="GT214" s="273" t="str">
        <f t="shared" si="797"/>
        <v>-</v>
      </c>
      <c r="GU214" s="273" t="str">
        <f t="shared" si="797"/>
        <v>-</v>
      </c>
      <c r="GV214" s="273" t="str">
        <f t="shared" si="797"/>
        <v>-</v>
      </c>
      <c r="GW214" s="273">
        <f t="shared" si="797"/>
        <v>0.26230599513085817</v>
      </c>
      <c r="GX214" s="273" t="str">
        <f t="shared" si="797"/>
        <v>-</v>
      </c>
      <c r="GY214" s="273">
        <f t="shared" ref="GY214:HH214" si="798">+IF(ISERROR(GY194/GY173),"-",(GY194/GY173))</f>
        <v>1.5900234996783542</v>
      </c>
      <c r="GZ214" s="273">
        <f t="shared" si="798"/>
        <v>1.1326900902462109</v>
      </c>
      <c r="HA214" s="273">
        <f t="shared" si="798"/>
        <v>1.3887435387090621</v>
      </c>
      <c r="HB214" s="273">
        <f t="shared" si="798"/>
        <v>2.4013573950568849</v>
      </c>
      <c r="HC214" s="273">
        <f t="shared" si="798"/>
        <v>1.2249137141254558</v>
      </c>
      <c r="HD214" s="273">
        <f t="shared" si="798"/>
        <v>1.2593111198316149</v>
      </c>
      <c r="HE214" s="273">
        <f t="shared" si="798"/>
        <v>0.36453496543705199</v>
      </c>
      <c r="HF214" s="273">
        <f t="shared" si="798"/>
        <v>0.58084812742273639</v>
      </c>
      <c r="HG214" s="273">
        <f t="shared" si="798"/>
        <v>1.2869435776875402</v>
      </c>
      <c r="HH214" s="273">
        <f t="shared" si="798"/>
        <v>0</v>
      </c>
    </row>
    <row r="215" spans="1:216" x14ac:dyDescent="0.2">
      <c r="A215" s="263" t="s">
        <v>231</v>
      </c>
      <c r="B215" s="273">
        <f t="shared" si="792"/>
        <v>13.985267497155766</v>
      </c>
      <c r="C215" s="273">
        <f t="shared" si="792"/>
        <v>3.8961196459436032</v>
      </c>
      <c r="D215" s="273">
        <f t="shared" si="792"/>
        <v>2.8676616534017256</v>
      </c>
      <c r="E215" s="273">
        <f t="shared" si="792"/>
        <v>3.0351430874019627</v>
      </c>
      <c r="F215" s="273">
        <f t="shared" si="792"/>
        <v>3.6438942606788491</v>
      </c>
      <c r="G215" s="273">
        <f t="shared" si="792"/>
        <v>0.62256335797254492</v>
      </c>
      <c r="H215" s="273">
        <f t="shared" si="792"/>
        <v>1.2621251514857288</v>
      </c>
      <c r="I215" s="273">
        <f t="shared" ref="I215" si="799">+IF(ISERROR(I195/I174),"-",(I195/I174))</f>
        <v>1.2430613787051481</v>
      </c>
      <c r="J215" s="273">
        <f t="shared" ref="J215:BZ215" si="800">+IF(ISERROR(J195/J174),"-",(J195/J174))</f>
        <v>0.71049641768067029</v>
      </c>
      <c r="K215" s="273">
        <f t="shared" si="800"/>
        <v>1.2811356843326196</v>
      </c>
      <c r="L215" s="273">
        <f t="shared" si="800"/>
        <v>1.351412579957356</v>
      </c>
      <c r="M215" s="273">
        <f t="shared" si="800"/>
        <v>0.68923365724381624</v>
      </c>
      <c r="N215" s="273">
        <f t="shared" ref="N215:P215" si="801">+IF(ISERROR(N195/N174),"-",(N195/N174))</f>
        <v>0.90446216254021539</v>
      </c>
      <c r="O215" s="273">
        <f t="shared" si="801"/>
        <v>0.9916726087399409</v>
      </c>
      <c r="P215" s="273">
        <f t="shared" si="801"/>
        <v>0.43278154869095442</v>
      </c>
      <c r="Q215" s="273">
        <f t="shared" si="800"/>
        <v>0.19587996488918147</v>
      </c>
      <c r="R215" s="273" t="str">
        <f t="shared" si="800"/>
        <v>-</v>
      </c>
      <c r="S215" s="273">
        <f t="shared" si="800"/>
        <v>0.90729290191428091</v>
      </c>
      <c r="T215" s="273">
        <f t="shared" si="800"/>
        <v>3.5054289423278058</v>
      </c>
      <c r="U215" s="273">
        <f t="shared" si="800"/>
        <v>3.7250337477797513</v>
      </c>
      <c r="V215" s="273">
        <f t="shared" si="800"/>
        <v>0.58629637429514514</v>
      </c>
      <c r="W215" s="273">
        <f t="shared" si="800"/>
        <v>1.766909616857151</v>
      </c>
      <c r="X215" s="273">
        <f t="shared" si="800"/>
        <v>2.0769478352088497</v>
      </c>
      <c r="Y215" s="273">
        <f t="shared" si="800"/>
        <v>1.0544664454069865</v>
      </c>
      <c r="Z215" s="273">
        <f t="shared" si="800"/>
        <v>5.7256855183695574</v>
      </c>
      <c r="AA215" s="273">
        <f t="shared" si="800"/>
        <v>5.7987993161856259</v>
      </c>
      <c r="AB215" s="273">
        <f t="shared" si="800"/>
        <v>1.6994103959615081</v>
      </c>
      <c r="AC215" s="273">
        <f t="shared" si="800"/>
        <v>3.7614014581410617</v>
      </c>
      <c r="AD215" s="273">
        <f t="shared" si="800"/>
        <v>1.2836395937740301</v>
      </c>
      <c r="AE215" s="273">
        <f t="shared" si="800"/>
        <v>1.1666490811571266</v>
      </c>
      <c r="AF215" s="273">
        <f t="shared" si="800"/>
        <v>2.8023090180691415</v>
      </c>
      <c r="AG215" s="273">
        <f t="shared" si="800"/>
        <v>3.2914139101903781</v>
      </c>
      <c r="AH215" s="273">
        <f t="shared" si="800"/>
        <v>2.5465123881595382</v>
      </c>
      <c r="AI215" s="273">
        <f t="shared" si="800"/>
        <v>0.83215009538911333</v>
      </c>
      <c r="AJ215" s="273">
        <f t="shared" si="800"/>
        <v>1.2444494040134788</v>
      </c>
      <c r="AK215" s="273">
        <f t="shared" si="800"/>
        <v>2.6805637911056062</v>
      </c>
      <c r="AL215" s="273">
        <f t="shared" si="800"/>
        <v>0.65285358042839148</v>
      </c>
      <c r="AM215" s="273">
        <f t="shared" si="800"/>
        <v>2.1269649941971878</v>
      </c>
      <c r="AN215" s="273">
        <f t="shared" si="800"/>
        <v>0.92731402612152192</v>
      </c>
      <c r="AO215" s="273">
        <f t="shared" si="800"/>
        <v>2.2466644127842748</v>
      </c>
      <c r="AP215" s="273">
        <f t="shared" si="800"/>
        <v>0.49068718440013576</v>
      </c>
      <c r="AQ215" s="273" t="str">
        <f t="shared" si="800"/>
        <v>-</v>
      </c>
      <c r="AR215" s="273">
        <f t="shared" si="800"/>
        <v>0.79871962672728358</v>
      </c>
      <c r="AS215" s="273" t="str">
        <f t="shared" si="800"/>
        <v>-</v>
      </c>
      <c r="AT215" s="273">
        <f t="shared" si="800"/>
        <v>0.60641200545702589</v>
      </c>
      <c r="AU215" s="273" t="str">
        <f t="shared" si="800"/>
        <v>-</v>
      </c>
      <c r="AV215" s="273">
        <f t="shared" si="800"/>
        <v>0.56358732811669077</v>
      </c>
      <c r="AW215" s="273">
        <f t="shared" si="800"/>
        <v>0.38594922186751796</v>
      </c>
      <c r="AX215" s="273">
        <f t="shared" si="800"/>
        <v>0.37824909747292423</v>
      </c>
      <c r="AY215" s="273">
        <f t="shared" si="800"/>
        <v>1.0014634080755387</v>
      </c>
      <c r="AZ215" s="273">
        <f t="shared" si="800"/>
        <v>0.78057842487598539</v>
      </c>
      <c r="BA215" s="273">
        <f t="shared" si="800"/>
        <v>0.19937253212721659</v>
      </c>
      <c r="BB215" s="273">
        <f t="shared" si="800"/>
        <v>1.4491508221124569</v>
      </c>
      <c r="BC215" s="273">
        <f t="shared" si="800"/>
        <v>0.41718227852568063</v>
      </c>
      <c r="BD215" s="273">
        <f t="shared" si="800"/>
        <v>1.670042831947594</v>
      </c>
      <c r="BE215" s="273" t="str">
        <f t="shared" si="800"/>
        <v>-</v>
      </c>
      <c r="BF215" s="273" t="str">
        <f t="shared" si="800"/>
        <v>-</v>
      </c>
      <c r="BG215" s="273">
        <f t="shared" ref="BG215:BM215" si="802">+IF(ISERROR(BG195/BG174),"-",(BG195/BG174))</f>
        <v>0.98954186737726768</v>
      </c>
      <c r="BH215" s="273" t="str">
        <f t="shared" si="802"/>
        <v>-</v>
      </c>
      <c r="BI215" s="273" t="str">
        <f t="shared" si="802"/>
        <v>-</v>
      </c>
      <c r="BJ215" s="273">
        <f t="shared" si="802"/>
        <v>0.98954186737726768</v>
      </c>
      <c r="BK215" s="273" t="str">
        <f t="shared" si="802"/>
        <v>-</v>
      </c>
      <c r="BL215" s="273" t="str">
        <f t="shared" si="802"/>
        <v>-</v>
      </c>
      <c r="BM215" s="273" t="str">
        <f t="shared" si="802"/>
        <v>-</v>
      </c>
      <c r="BN215" s="273">
        <f t="shared" si="800"/>
        <v>0.3187049758757568</v>
      </c>
      <c r="BO215" s="273" t="str">
        <f t="shared" si="800"/>
        <v>-</v>
      </c>
      <c r="BP215" s="273">
        <f t="shared" si="800"/>
        <v>0.88006756756756754</v>
      </c>
      <c r="BQ215" s="273">
        <f t="shared" si="800"/>
        <v>0.27555309204628659</v>
      </c>
      <c r="BR215" s="273" t="str">
        <f t="shared" si="800"/>
        <v>-</v>
      </c>
      <c r="BS215" s="273" t="str">
        <f t="shared" si="800"/>
        <v>-</v>
      </c>
      <c r="BT215" s="273" t="str">
        <f t="shared" si="800"/>
        <v>-</v>
      </c>
      <c r="BU215" s="273">
        <f t="shared" si="800"/>
        <v>0.91701225313774648</v>
      </c>
      <c r="BV215" s="273">
        <f t="shared" si="800"/>
        <v>4.4794534112288342E-2</v>
      </c>
      <c r="BW215" s="273">
        <f t="shared" si="800"/>
        <v>2.8216844998527537</v>
      </c>
      <c r="BX215" s="273">
        <f t="shared" si="800"/>
        <v>0.43476723115601729</v>
      </c>
      <c r="BY215" s="273">
        <f t="shared" si="800"/>
        <v>5.5249922863313792</v>
      </c>
      <c r="BZ215" s="273" t="str">
        <f t="shared" si="800"/>
        <v>-</v>
      </c>
      <c r="CA215" s="273" t="str">
        <f t="shared" ref="CA215:EL215" si="803">+IF(ISERROR(CA195/CA174),"-",(CA195/CA174))</f>
        <v>-</v>
      </c>
      <c r="CB215" s="273">
        <f t="shared" si="803"/>
        <v>0.70278451888575422</v>
      </c>
      <c r="CC215" s="273">
        <f t="shared" si="803"/>
        <v>0.98728480565371024</v>
      </c>
      <c r="CD215" s="273">
        <f t="shared" si="803"/>
        <v>0.66511318242343542</v>
      </c>
      <c r="CE215" s="273">
        <f t="shared" si="803"/>
        <v>0.48298060621097466</v>
      </c>
      <c r="CF215" s="273" t="str">
        <f t="shared" si="803"/>
        <v>-</v>
      </c>
      <c r="CG215" s="273" t="str">
        <f t="shared" si="803"/>
        <v>-</v>
      </c>
      <c r="CH215" s="273" t="str">
        <f t="shared" si="803"/>
        <v>-</v>
      </c>
      <c r="CI215" s="273">
        <f t="shared" si="803"/>
        <v>0.77095817671532751</v>
      </c>
      <c r="CJ215" s="273">
        <f t="shared" si="803"/>
        <v>5.0053555229921151E-2</v>
      </c>
      <c r="CK215" s="273">
        <f t="shared" si="803"/>
        <v>0.98953425826315988</v>
      </c>
      <c r="CL215" s="273">
        <f t="shared" si="803"/>
        <v>0.24771258965075577</v>
      </c>
      <c r="CM215" s="273">
        <f t="shared" si="803"/>
        <v>0.88020228251213006</v>
      </c>
      <c r="CN215" s="273" t="str">
        <f t="shared" si="803"/>
        <v>-</v>
      </c>
      <c r="CO215" s="273">
        <f t="shared" si="803"/>
        <v>1.2989152755779618</v>
      </c>
      <c r="CP215" s="273">
        <f t="shared" si="803"/>
        <v>1.0866587900987006</v>
      </c>
      <c r="CQ215" s="273">
        <f t="shared" si="803"/>
        <v>0.27172835584970051</v>
      </c>
      <c r="CR215" s="273">
        <f t="shared" si="803"/>
        <v>0.56222755718601636</v>
      </c>
      <c r="CS215" s="273">
        <f t="shared" si="803"/>
        <v>1.4640025111607142</v>
      </c>
      <c r="CT215" s="273">
        <f t="shared" si="803"/>
        <v>0.41822719345721332</v>
      </c>
      <c r="CU215" s="273">
        <f t="shared" si="803"/>
        <v>0.79497877675293271</v>
      </c>
      <c r="CV215" s="273">
        <f t="shared" si="803"/>
        <v>2.6568337012593362</v>
      </c>
      <c r="CW215" s="273">
        <f t="shared" si="803"/>
        <v>0.35157435524571234</v>
      </c>
      <c r="CX215" s="273" t="str">
        <f t="shared" si="803"/>
        <v>-</v>
      </c>
      <c r="CY215" s="273" t="str">
        <f t="shared" si="803"/>
        <v>-</v>
      </c>
      <c r="CZ215" s="273" t="str">
        <f t="shared" si="803"/>
        <v>-</v>
      </c>
      <c r="DA215" s="273">
        <f t="shared" si="803"/>
        <v>0.57013194386082866</v>
      </c>
      <c r="DB215" s="273">
        <f t="shared" si="803"/>
        <v>0.31186970684039089</v>
      </c>
      <c r="DC215" s="273" t="str">
        <f t="shared" si="803"/>
        <v>-</v>
      </c>
      <c r="DD215" s="273">
        <f t="shared" si="803"/>
        <v>11.301437681430597</v>
      </c>
      <c r="DE215" s="273">
        <f t="shared" si="803"/>
        <v>1.7578602371370606</v>
      </c>
      <c r="DF215" s="273">
        <f t="shared" si="803"/>
        <v>2.72235118480189</v>
      </c>
      <c r="DG215" s="273">
        <f t="shared" si="803"/>
        <v>11.827017756473376</v>
      </c>
      <c r="DH215" s="273">
        <f t="shared" si="803"/>
        <v>11.828412833963645</v>
      </c>
      <c r="DI215" s="273">
        <f t="shared" si="803"/>
        <v>33.411764705882355</v>
      </c>
      <c r="DJ215" s="273">
        <f t="shared" si="803"/>
        <v>260.36119595864659</v>
      </c>
      <c r="DK215" s="273">
        <f t="shared" si="803"/>
        <v>3.0997530648698959</v>
      </c>
      <c r="DL215" s="273">
        <f t="shared" si="803"/>
        <v>2.404747621792791</v>
      </c>
      <c r="DM215" s="273">
        <f t="shared" si="803"/>
        <v>1.8956933957678472</v>
      </c>
      <c r="DN215" s="273">
        <f t="shared" si="803"/>
        <v>0.69855627479640847</v>
      </c>
      <c r="DO215" s="273">
        <f t="shared" si="803"/>
        <v>2.5943515740343859</v>
      </c>
      <c r="DP215" s="273">
        <f t="shared" si="803"/>
        <v>2.2234559915672465</v>
      </c>
      <c r="DQ215" s="273">
        <f t="shared" si="803"/>
        <v>1.5484336360210327</v>
      </c>
      <c r="DR215" s="273" t="str">
        <f t="shared" si="803"/>
        <v>-</v>
      </c>
      <c r="DS215" s="273">
        <f t="shared" si="803"/>
        <v>0.34985388029007469</v>
      </c>
      <c r="DT215" s="273">
        <f t="shared" si="803"/>
        <v>0.56048113028847757</v>
      </c>
      <c r="DU215" s="273">
        <f t="shared" si="803"/>
        <v>0.64514651711435789</v>
      </c>
      <c r="DV215" s="273">
        <f t="shared" si="803"/>
        <v>2.1352041786736633</v>
      </c>
      <c r="DW215" s="273">
        <f t="shared" si="803"/>
        <v>0.53657577153385538</v>
      </c>
      <c r="DX215" s="273">
        <f t="shared" si="803"/>
        <v>1.0407491583000381</v>
      </c>
      <c r="DY215" s="273">
        <f t="shared" si="803"/>
        <v>2.8962278185102539</v>
      </c>
      <c r="DZ215" s="273">
        <f t="shared" si="803"/>
        <v>1.6963383654656294</v>
      </c>
      <c r="EA215" s="273" t="str">
        <f t="shared" si="803"/>
        <v>-</v>
      </c>
      <c r="EB215" s="273">
        <f t="shared" si="803"/>
        <v>0.37715965626413389</v>
      </c>
      <c r="EC215" s="273">
        <f t="shared" si="803"/>
        <v>0.68470501970069086</v>
      </c>
      <c r="ED215" s="273">
        <f t="shared" si="803"/>
        <v>0.84381786115939061</v>
      </c>
      <c r="EE215" s="273">
        <f t="shared" si="803"/>
        <v>2.3281948957809298</v>
      </c>
      <c r="EF215" s="273">
        <f t="shared" si="803"/>
        <v>0.61957285560364506</v>
      </c>
      <c r="EG215" s="273">
        <f t="shared" si="803"/>
        <v>1.8975561064431916</v>
      </c>
      <c r="EH215" s="273">
        <f t="shared" si="803"/>
        <v>2.5749596045242931</v>
      </c>
      <c r="EI215" s="273">
        <f t="shared" si="803"/>
        <v>1.7804074761363264</v>
      </c>
      <c r="EJ215" s="273" t="str">
        <f t="shared" si="803"/>
        <v>-</v>
      </c>
      <c r="EK215" s="273">
        <f t="shared" si="803"/>
        <v>0.42820264601484348</v>
      </c>
      <c r="EL215" s="273">
        <f t="shared" si="803"/>
        <v>0.66026223106356852</v>
      </c>
      <c r="EM215" s="273">
        <f t="shared" ref="EM215:GX215" si="804">+IF(ISERROR(EM195/EM174),"-",(EM195/EM174))</f>
        <v>0.76255938586326777</v>
      </c>
      <c r="EN215" s="273">
        <f t="shared" si="804"/>
        <v>1.6581445756780402</v>
      </c>
      <c r="EO215" s="273">
        <f t="shared" si="804"/>
        <v>0.97088297126839529</v>
      </c>
      <c r="EP215" s="273">
        <f t="shared" si="804"/>
        <v>0.71682309611500539</v>
      </c>
      <c r="EQ215" s="273" t="str">
        <f t="shared" si="804"/>
        <v>-</v>
      </c>
      <c r="ER215" s="273">
        <f t="shared" si="804"/>
        <v>1.8204041204437402</v>
      </c>
      <c r="ES215" s="273" t="str">
        <f t="shared" si="804"/>
        <v>-</v>
      </c>
      <c r="ET215" s="273" t="str">
        <f t="shared" si="804"/>
        <v>-</v>
      </c>
      <c r="EU215" s="273">
        <f t="shared" si="804"/>
        <v>0.74767916821388791</v>
      </c>
      <c r="EV215" s="273">
        <f t="shared" si="804"/>
        <v>0.28044056525353284</v>
      </c>
      <c r="EW215" s="273">
        <f t="shared" si="804"/>
        <v>1.4912480716978846</v>
      </c>
      <c r="EX215" s="273">
        <f t="shared" si="804"/>
        <v>0.59284937782342728</v>
      </c>
      <c r="EY215" s="273">
        <f t="shared" si="804"/>
        <v>1.1817906393648141</v>
      </c>
      <c r="EZ215" s="273">
        <f t="shared" si="804"/>
        <v>2.5072765826340686</v>
      </c>
      <c r="FA215" s="273">
        <f t="shared" si="804"/>
        <v>1.0424658581196644</v>
      </c>
      <c r="FB215" s="273">
        <f t="shared" si="804"/>
        <v>1.5703063629222309</v>
      </c>
      <c r="FC215" s="273">
        <f t="shared" si="804"/>
        <v>0.30130718954248364</v>
      </c>
      <c r="FD215" s="273">
        <f t="shared" si="804"/>
        <v>0.58478143101220981</v>
      </c>
      <c r="FE215" s="273">
        <f t="shared" si="804"/>
        <v>0.63110989010989016</v>
      </c>
      <c r="FF215" s="273">
        <f t="shared" si="804"/>
        <v>1.5706309317639873</v>
      </c>
      <c r="FG215" s="273">
        <f t="shared" si="804"/>
        <v>0.55119143132220805</v>
      </c>
      <c r="FH215" s="273">
        <f t="shared" si="804"/>
        <v>0.57691686627015093</v>
      </c>
      <c r="FI215" s="273">
        <f t="shared" si="804"/>
        <v>5.0014432989690718</v>
      </c>
      <c r="FJ215" s="273">
        <f t="shared" si="804"/>
        <v>1.8812728599221791</v>
      </c>
      <c r="FK215" s="273" t="str">
        <f t="shared" si="804"/>
        <v>-</v>
      </c>
      <c r="FL215" s="273" t="str">
        <f t="shared" si="804"/>
        <v>-</v>
      </c>
      <c r="FM215" s="273" t="str">
        <f t="shared" si="804"/>
        <v>-</v>
      </c>
      <c r="FN215" s="273" t="str">
        <f t="shared" si="804"/>
        <v>-</v>
      </c>
      <c r="FO215" s="273">
        <f t="shared" si="804"/>
        <v>2.1052221143342638</v>
      </c>
      <c r="FP215" s="273">
        <f t="shared" si="804"/>
        <v>2.4111418920503858</v>
      </c>
      <c r="FQ215" s="273">
        <f t="shared" si="804"/>
        <v>0.62011575843616906</v>
      </c>
      <c r="FR215" s="273" t="str">
        <f t="shared" si="804"/>
        <v>-</v>
      </c>
      <c r="FS215" s="273">
        <f t="shared" si="804"/>
        <v>0.92316522514082011</v>
      </c>
      <c r="FT215" s="273" t="str">
        <f t="shared" si="804"/>
        <v>-</v>
      </c>
      <c r="FU215" s="273" t="str">
        <f t="shared" si="804"/>
        <v>-</v>
      </c>
      <c r="FV215" s="273" t="str">
        <f t="shared" si="804"/>
        <v>-</v>
      </c>
      <c r="FW215" s="273" t="str">
        <f t="shared" si="804"/>
        <v>-</v>
      </c>
      <c r="FX215" s="273">
        <f t="shared" si="804"/>
        <v>1.8848575430864878</v>
      </c>
      <c r="FY215" s="273">
        <f t="shared" si="804"/>
        <v>0.71786827568065237</v>
      </c>
      <c r="FZ215" s="273">
        <f t="shared" si="804"/>
        <v>5.2861161342173997</v>
      </c>
      <c r="GA215" s="273">
        <f t="shared" si="804"/>
        <v>1.8800381035747846</v>
      </c>
      <c r="GB215" s="273">
        <f t="shared" si="804"/>
        <v>0.99247236782133086</v>
      </c>
      <c r="GC215" s="273" t="str">
        <f t="shared" si="804"/>
        <v>-</v>
      </c>
      <c r="GD215" s="273" t="str">
        <f t="shared" si="804"/>
        <v>-</v>
      </c>
      <c r="GE215" s="273">
        <f t="shared" si="804"/>
        <v>0.48596641745311925</v>
      </c>
      <c r="GF215" s="273" t="str">
        <f t="shared" si="804"/>
        <v>-</v>
      </c>
      <c r="GG215" s="273">
        <f t="shared" si="804"/>
        <v>2.214180563542266</v>
      </c>
      <c r="GH215" s="273" t="str">
        <f t="shared" si="804"/>
        <v>-</v>
      </c>
      <c r="GI215" s="273" t="str">
        <f t="shared" si="804"/>
        <v>-</v>
      </c>
      <c r="GJ215" s="273" t="str">
        <f t="shared" si="804"/>
        <v>-</v>
      </c>
      <c r="GK215" s="273">
        <f t="shared" si="804"/>
        <v>3.0478517625790902</v>
      </c>
      <c r="GL215" s="273">
        <f t="shared" si="804"/>
        <v>1.3749245289014587</v>
      </c>
      <c r="GM215" s="273" t="str">
        <f t="shared" si="804"/>
        <v>-</v>
      </c>
      <c r="GN215" s="273" t="str">
        <f t="shared" si="804"/>
        <v>-</v>
      </c>
      <c r="GO215" s="273" t="str">
        <f t="shared" si="804"/>
        <v>-</v>
      </c>
      <c r="GP215" s="273">
        <f t="shared" si="804"/>
        <v>1.3360233118558904</v>
      </c>
      <c r="GQ215" s="273">
        <f t="shared" si="804"/>
        <v>0.29113504725129558</v>
      </c>
      <c r="GR215" s="273">
        <f t="shared" si="804"/>
        <v>1.6218741017533773</v>
      </c>
      <c r="GS215" s="273">
        <f t="shared" si="804"/>
        <v>1.7180009045680686</v>
      </c>
      <c r="GT215" s="273" t="str">
        <f t="shared" si="804"/>
        <v>-</v>
      </c>
      <c r="GU215" s="273" t="str">
        <f t="shared" si="804"/>
        <v>-</v>
      </c>
      <c r="GV215" s="273" t="str">
        <f t="shared" si="804"/>
        <v>-</v>
      </c>
      <c r="GW215" s="273" t="str">
        <f t="shared" si="804"/>
        <v>-</v>
      </c>
      <c r="GX215" s="273" t="str">
        <f t="shared" si="804"/>
        <v>-</v>
      </c>
      <c r="GY215" s="273">
        <f t="shared" ref="GY215:HH215" si="805">+IF(ISERROR(GY195/GY174),"-",(GY195/GY174))</f>
        <v>1.2096806903684643</v>
      </c>
      <c r="GZ215" s="273">
        <f t="shared" si="805"/>
        <v>0.55630859624473117</v>
      </c>
      <c r="HA215" s="273">
        <f t="shared" si="805"/>
        <v>0.91965785126223665</v>
      </c>
      <c r="HB215" s="273">
        <f t="shared" si="805"/>
        <v>2.4656564118184585</v>
      </c>
      <c r="HC215" s="273">
        <f t="shared" si="805"/>
        <v>1.0619427907478169</v>
      </c>
      <c r="HD215" s="273" t="str">
        <f t="shared" si="805"/>
        <v>-</v>
      </c>
      <c r="HE215" s="273" t="str">
        <f t="shared" si="805"/>
        <v>-</v>
      </c>
      <c r="HF215" s="273">
        <f t="shared" si="805"/>
        <v>0.42413285393550904</v>
      </c>
      <c r="HG215" s="273">
        <f t="shared" si="805"/>
        <v>0.62583529411764716</v>
      </c>
      <c r="HH215" s="273">
        <f t="shared" si="805"/>
        <v>0</v>
      </c>
    </row>
    <row r="216" spans="1:216" x14ac:dyDescent="0.2">
      <c r="A216" s="263" t="s">
        <v>232</v>
      </c>
      <c r="B216" s="273">
        <f t="shared" si="792"/>
        <v>18.132371016983456</v>
      </c>
      <c r="C216" s="273">
        <f t="shared" si="792"/>
        <v>3.5033769105747057</v>
      </c>
      <c r="D216" s="273">
        <f t="shared" si="792"/>
        <v>2.9739556780227954</v>
      </c>
      <c r="E216" s="273">
        <f t="shared" si="792"/>
        <v>2.4696276289102395</v>
      </c>
      <c r="F216" s="273">
        <f t="shared" si="792"/>
        <v>2.341285664724146</v>
      </c>
      <c r="G216" s="273">
        <f t="shared" si="792"/>
        <v>1.411231593038822</v>
      </c>
      <c r="H216" s="273">
        <f t="shared" si="792"/>
        <v>2.0784865185120962</v>
      </c>
      <c r="I216" s="273">
        <f t="shared" ref="I216" si="806">+IF(ISERROR(I196/I175),"-",(I196/I175))</f>
        <v>2.8726410683225168</v>
      </c>
      <c r="J216" s="273">
        <f t="shared" ref="J216:BZ216" si="807">+IF(ISERROR(J196/J175),"-",(J196/J175))</f>
        <v>0.5696229595413661</v>
      </c>
      <c r="K216" s="273">
        <f t="shared" si="807"/>
        <v>0.85615144855478775</v>
      </c>
      <c r="L216" s="273">
        <f t="shared" si="807"/>
        <v>0.92586098219637747</v>
      </c>
      <c r="M216" s="273">
        <f t="shared" si="807"/>
        <v>0.70452016778780979</v>
      </c>
      <c r="N216" s="273" t="str">
        <f t="shared" ref="N216:P216" si="808">+IF(ISERROR(N196/N175),"-",(N196/N175))</f>
        <v>-</v>
      </c>
      <c r="O216" s="273" t="str">
        <f t="shared" si="808"/>
        <v>-</v>
      </c>
      <c r="P216" s="273" t="str">
        <f t="shared" si="808"/>
        <v>-</v>
      </c>
      <c r="Q216" s="273">
        <f t="shared" si="807"/>
        <v>1.0720163004270087</v>
      </c>
      <c r="R216" s="273">
        <f t="shared" si="807"/>
        <v>1.6743192951205548</v>
      </c>
      <c r="S216" s="273">
        <f t="shared" si="807"/>
        <v>0.21089460894608947</v>
      </c>
      <c r="T216" s="273">
        <f t="shared" si="807"/>
        <v>2.3233627853344139</v>
      </c>
      <c r="U216" s="273">
        <f t="shared" si="807"/>
        <v>2.6364096000182986</v>
      </c>
      <c r="V216" s="273">
        <f t="shared" si="807"/>
        <v>0.64348446469031828</v>
      </c>
      <c r="W216" s="273">
        <f t="shared" si="807"/>
        <v>1.377550575514475</v>
      </c>
      <c r="X216" s="273">
        <f t="shared" si="807"/>
        <v>1.5307106683547678</v>
      </c>
      <c r="Y216" s="273">
        <f t="shared" si="807"/>
        <v>0.22003944174757281</v>
      </c>
      <c r="Z216" s="273">
        <f t="shared" si="807"/>
        <v>6.8872424928705174</v>
      </c>
      <c r="AA216" s="273">
        <f t="shared" si="807"/>
        <v>6.814231523395037</v>
      </c>
      <c r="AB216" s="273">
        <f t="shared" si="807"/>
        <v>1.6785318455231188</v>
      </c>
      <c r="AC216" s="273">
        <f t="shared" si="807"/>
        <v>4.011353360431591</v>
      </c>
      <c r="AD216" s="273">
        <f t="shared" si="807"/>
        <v>1.2887429439861051</v>
      </c>
      <c r="AE216" s="273" t="str">
        <f t="shared" si="807"/>
        <v>-</v>
      </c>
      <c r="AF216" s="273">
        <f t="shared" si="807"/>
        <v>2.1981174613198613</v>
      </c>
      <c r="AG216" s="273">
        <f t="shared" si="807"/>
        <v>4.0766128162543405</v>
      </c>
      <c r="AH216" s="273">
        <f t="shared" si="807"/>
        <v>2.9083608693661001</v>
      </c>
      <c r="AI216" s="273">
        <f t="shared" si="807"/>
        <v>1.052626183422239</v>
      </c>
      <c r="AJ216" s="273">
        <f t="shared" si="807"/>
        <v>4.097598321775247</v>
      </c>
      <c r="AK216" s="273">
        <f t="shared" si="807"/>
        <v>3.0505439612933762</v>
      </c>
      <c r="AL216" s="273">
        <f t="shared" si="807"/>
        <v>0.89032133676092551</v>
      </c>
      <c r="AM216" s="273">
        <f t="shared" si="807"/>
        <v>2.3967896735096197</v>
      </c>
      <c r="AN216" s="273">
        <f t="shared" si="807"/>
        <v>1.8186353631694792</v>
      </c>
      <c r="AO216" s="273">
        <f t="shared" si="807"/>
        <v>2.7260704023383204</v>
      </c>
      <c r="AP216" s="273">
        <f t="shared" si="807"/>
        <v>1.1704744689619002</v>
      </c>
      <c r="AQ216" s="273" t="str">
        <f t="shared" si="807"/>
        <v>-</v>
      </c>
      <c r="AR216" s="273">
        <f t="shared" si="807"/>
        <v>2.0512138334145154</v>
      </c>
      <c r="AS216" s="273">
        <f t="shared" si="807"/>
        <v>4.2433751743375172</v>
      </c>
      <c r="AT216" s="273">
        <f t="shared" si="807"/>
        <v>3.534467978712005</v>
      </c>
      <c r="AU216" s="273" t="str">
        <f t="shared" si="807"/>
        <v>-</v>
      </c>
      <c r="AV216" s="273">
        <f t="shared" si="807"/>
        <v>1.1381319387099733</v>
      </c>
      <c r="AW216" s="273" t="str">
        <f t="shared" si="807"/>
        <v>-</v>
      </c>
      <c r="AX216" s="273" t="str">
        <f t="shared" si="807"/>
        <v>-</v>
      </c>
      <c r="AY216" s="273">
        <f t="shared" si="807"/>
        <v>0.89909503085943909</v>
      </c>
      <c r="AZ216" s="273">
        <f t="shared" si="807"/>
        <v>0.46817375903970093</v>
      </c>
      <c r="BA216" s="273">
        <f t="shared" si="807"/>
        <v>0.117382995951417</v>
      </c>
      <c r="BB216" s="273" t="str">
        <f t="shared" si="807"/>
        <v>-</v>
      </c>
      <c r="BC216" s="273">
        <f t="shared" si="807"/>
        <v>0.45598179480376355</v>
      </c>
      <c r="BD216" s="273" t="str">
        <f t="shared" si="807"/>
        <v>-</v>
      </c>
      <c r="BE216" s="273" t="str">
        <f t="shared" si="807"/>
        <v>-</v>
      </c>
      <c r="BF216" s="273" t="str">
        <f t="shared" si="807"/>
        <v>-</v>
      </c>
      <c r="BG216" s="273">
        <f t="shared" ref="BG216:BM216" si="809">+IF(ISERROR(BG196/BG175),"-",(BG196/BG175))</f>
        <v>0.85095410130203919</v>
      </c>
      <c r="BH216" s="273">
        <f t="shared" si="809"/>
        <v>0.86838274381517078</v>
      </c>
      <c r="BI216" s="273" t="str">
        <f t="shared" si="809"/>
        <v>-</v>
      </c>
      <c r="BJ216" s="273">
        <f t="shared" si="809"/>
        <v>0.82978871061019732</v>
      </c>
      <c r="BK216" s="273" t="str">
        <f t="shared" si="809"/>
        <v>-</v>
      </c>
      <c r="BL216" s="273" t="str">
        <f t="shared" si="809"/>
        <v>-</v>
      </c>
      <c r="BM216" s="273" t="str">
        <f t="shared" si="809"/>
        <v>-</v>
      </c>
      <c r="BN216" s="273">
        <f t="shared" si="807"/>
        <v>0.47014915381252731</v>
      </c>
      <c r="BO216" s="273">
        <f t="shared" si="807"/>
        <v>3.6712702989831536E-2</v>
      </c>
      <c r="BP216" s="273">
        <f t="shared" si="807"/>
        <v>0.86733367983367982</v>
      </c>
      <c r="BQ216" s="273">
        <f t="shared" si="807"/>
        <v>0.44349655606802529</v>
      </c>
      <c r="BR216" s="273" t="str">
        <f t="shared" si="807"/>
        <v>-</v>
      </c>
      <c r="BS216" s="273" t="str">
        <f t="shared" si="807"/>
        <v>-</v>
      </c>
      <c r="BT216" s="273" t="str">
        <f t="shared" si="807"/>
        <v>-</v>
      </c>
      <c r="BU216" s="273">
        <f t="shared" si="807"/>
        <v>0.8683422435846192</v>
      </c>
      <c r="BV216" s="273">
        <f t="shared" si="807"/>
        <v>0.11712515773775381</v>
      </c>
      <c r="BW216" s="273">
        <f t="shared" si="807"/>
        <v>4.9010638297872342</v>
      </c>
      <c r="BX216" s="273">
        <f t="shared" si="807"/>
        <v>0.66523212726041769</v>
      </c>
      <c r="BY216" s="273">
        <f t="shared" si="807"/>
        <v>0.9177416906966156</v>
      </c>
      <c r="BZ216" s="273" t="str">
        <f t="shared" si="807"/>
        <v>-</v>
      </c>
      <c r="CA216" s="273" t="str">
        <f t="shared" ref="CA216:EL216" si="810">+IF(ISERROR(CA196/CA175),"-",(CA196/CA175))</f>
        <v>-</v>
      </c>
      <c r="CB216" s="273">
        <f t="shared" si="810"/>
        <v>7.1693144913543408E-2</v>
      </c>
      <c r="CC216" s="273" t="str">
        <f t="shared" si="810"/>
        <v>-</v>
      </c>
      <c r="CD216" s="273" t="str">
        <f t="shared" si="810"/>
        <v>-</v>
      </c>
      <c r="CE216" s="273">
        <f t="shared" si="810"/>
        <v>7.1693144913543408E-2</v>
      </c>
      <c r="CF216" s="273" t="str">
        <f t="shared" si="810"/>
        <v>-</v>
      </c>
      <c r="CG216" s="273" t="str">
        <f t="shared" si="810"/>
        <v>-</v>
      </c>
      <c r="CH216" s="273" t="str">
        <f t="shared" si="810"/>
        <v>-</v>
      </c>
      <c r="CI216" s="273">
        <f t="shared" si="810"/>
        <v>0.70090650682384448</v>
      </c>
      <c r="CJ216" s="273">
        <f t="shared" si="810"/>
        <v>4.6829198416825743E-2</v>
      </c>
      <c r="CK216" s="273">
        <f t="shared" si="810"/>
        <v>0.95568993233391908</v>
      </c>
      <c r="CL216" s="273">
        <f t="shared" si="810"/>
        <v>0.35964008819286641</v>
      </c>
      <c r="CM216" s="273">
        <f t="shared" si="810"/>
        <v>2.765951690821256</v>
      </c>
      <c r="CN216" s="273" t="str">
        <f t="shared" si="810"/>
        <v>-</v>
      </c>
      <c r="CO216" s="273">
        <f t="shared" si="810"/>
        <v>2.0471177944862156</v>
      </c>
      <c r="CP216" s="273">
        <f t="shared" si="810"/>
        <v>2.1805468941207584</v>
      </c>
      <c r="CQ216" s="273">
        <f t="shared" si="810"/>
        <v>0.57411648405964244</v>
      </c>
      <c r="CR216" s="273">
        <f t="shared" si="810"/>
        <v>0.74035846427370144</v>
      </c>
      <c r="CS216" s="273">
        <f t="shared" si="810"/>
        <v>0.34851141171563077</v>
      </c>
      <c r="CT216" s="273">
        <f t="shared" si="810"/>
        <v>1.0717236428176149</v>
      </c>
      <c r="CU216" s="273">
        <f t="shared" si="810"/>
        <v>0.42362339041550512</v>
      </c>
      <c r="CV216" s="273">
        <f t="shared" si="810"/>
        <v>4.8643920368627418</v>
      </c>
      <c r="CW216" s="273">
        <f t="shared" si="810"/>
        <v>0.8097059538767073</v>
      </c>
      <c r="CX216" s="273" t="str">
        <f t="shared" si="810"/>
        <v>-</v>
      </c>
      <c r="CY216" s="273" t="str">
        <f t="shared" si="810"/>
        <v>-</v>
      </c>
      <c r="CZ216" s="273" t="str">
        <f t="shared" si="810"/>
        <v>-</v>
      </c>
      <c r="DA216" s="273">
        <f t="shared" si="810"/>
        <v>0.18202050804008391</v>
      </c>
      <c r="DB216" s="273">
        <f t="shared" si="810"/>
        <v>1.4744950730309594</v>
      </c>
      <c r="DC216" s="273">
        <f t="shared" si="810"/>
        <v>1.1748935852438205</v>
      </c>
      <c r="DD216" s="273">
        <f t="shared" si="810"/>
        <v>16.734323605591328</v>
      </c>
      <c r="DE216" s="273">
        <f t="shared" si="810"/>
        <v>1.4030270407300998</v>
      </c>
      <c r="DF216" s="273">
        <f t="shared" si="810"/>
        <v>4.0347679669313106</v>
      </c>
      <c r="DG216" s="273">
        <f t="shared" si="810"/>
        <v>18.079024315805192</v>
      </c>
      <c r="DH216" s="273">
        <f t="shared" si="810"/>
        <v>80.839158433552583</v>
      </c>
      <c r="DI216" s="273">
        <f t="shared" si="810"/>
        <v>16.141909204388675</v>
      </c>
      <c r="DJ216" s="273">
        <f t="shared" si="810"/>
        <v>21.019105597672105</v>
      </c>
      <c r="DK216" s="273">
        <f t="shared" si="810"/>
        <v>4.3232491514158076</v>
      </c>
      <c r="DL216" s="273">
        <f t="shared" si="810"/>
        <v>3.3924960522628602</v>
      </c>
      <c r="DM216" s="273">
        <f t="shared" si="810"/>
        <v>2.8912554227455716</v>
      </c>
      <c r="DN216" s="273">
        <f t="shared" si="810"/>
        <v>0.93484003194232801</v>
      </c>
      <c r="DO216" s="273">
        <f t="shared" si="810"/>
        <v>1.2368518263439312</v>
      </c>
      <c r="DP216" s="273">
        <f t="shared" si="810"/>
        <v>4.1035331067971574</v>
      </c>
      <c r="DQ216" s="273">
        <f t="shared" si="810"/>
        <v>2.1893968198807747</v>
      </c>
      <c r="DR216" s="273" t="str">
        <f t="shared" si="810"/>
        <v>-</v>
      </c>
      <c r="DS216" s="273">
        <f t="shared" si="810"/>
        <v>0.39605593211293166</v>
      </c>
      <c r="DT216" s="273">
        <f t="shared" si="810"/>
        <v>0.49358280680932265</v>
      </c>
      <c r="DU216" s="273">
        <f t="shared" si="810"/>
        <v>0.57899610454999162</v>
      </c>
      <c r="DV216" s="273">
        <f t="shared" si="810"/>
        <v>2.8110952867437105</v>
      </c>
      <c r="DW216" s="273">
        <f t="shared" si="810"/>
        <v>0.75980313979566416</v>
      </c>
      <c r="DX216" s="273">
        <f t="shared" si="810"/>
        <v>1.2518057460534344</v>
      </c>
      <c r="DY216" s="273">
        <f t="shared" si="810"/>
        <v>5.257414011682326</v>
      </c>
      <c r="DZ216" s="273">
        <f t="shared" si="810"/>
        <v>2.3347388156566389</v>
      </c>
      <c r="EA216" s="273" t="str">
        <f t="shared" si="810"/>
        <v>-</v>
      </c>
      <c r="EB216" s="273">
        <f t="shared" si="810"/>
        <v>0.25102107498774712</v>
      </c>
      <c r="EC216" s="273">
        <f t="shared" si="810"/>
        <v>0.76330469752448904</v>
      </c>
      <c r="ED216" s="273">
        <f t="shared" si="810"/>
        <v>1.0055843040728127</v>
      </c>
      <c r="EE216" s="273">
        <f t="shared" si="810"/>
        <v>3.3722933591537672</v>
      </c>
      <c r="EF216" s="273">
        <f t="shared" si="810"/>
        <v>0.87472322899505761</v>
      </c>
      <c r="EG216" s="273">
        <f t="shared" si="810"/>
        <v>1.3360223890737113</v>
      </c>
      <c r="EH216" s="273">
        <f t="shared" si="810"/>
        <v>4.9255041181482531</v>
      </c>
      <c r="EI216" s="273">
        <f t="shared" si="810"/>
        <v>2.5920525490709725</v>
      </c>
      <c r="EJ216" s="273" t="str">
        <f t="shared" si="810"/>
        <v>-</v>
      </c>
      <c r="EK216" s="273">
        <f t="shared" si="810"/>
        <v>0.44690050030767581</v>
      </c>
      <c r="EL216" s="273">
        <f t="shared" si="810"/>
        <v>0.58563898259943181</v>
      </c>
      <c r="EM216" s="273">
        <f t="shared" ref="EM216:GX216" si="811">+IF(ISERROR(EM196/EM175),"-",(EM196/EM175))</f>
        <v>0.63021277130856868</v>
      </c>
      <c r="EN216" s="273">
        <f t="shared" si="811"/>
        <v>1.5326047272664145</v>
      </c>
      <c r="EO216" s="273">
        <f t="shared" si="811"/>
        <v>0.52345442108294937</v>
      </c>
      <c r="EP216" s="273">
        <f t="shared" si="811"/>
        <v>0.74555737417431456</v>
      </c>
      <c r="EQ216" s="273">
        <f t="shared" si="811"/>
        <v>2.4980050519547619</v>
      </c>
      <c r="ER216" s="273">
        <f t="shared" si="811"/>
        <v>1.1010631245769797</v>
      </c>
      <c r="ES216" s="273" t="str">
        <f t="shared" si="811"/>
        <v>-</v>
      </c>
      <c r="ET216" s="273">
        <f t="shared" si="811"/>
        <v>0.17535119478638667</v>
      </c>
      <c r="EU216" s="273">
        <f t="shared" si="811"/>
        <v>0.2264176296694437</v>
      </c>
      <c r="EV216" s="273">
        <f t="shared" si="811"/>
        <v>1.4561859907518411</v>
      </c>
      <c r="EW216" s="273">
        <f t="shared" si="811"/>
        <v>2.6374578318896167</v>
      </c>
      <c r="EX216" s="273">
        <f t="shared" si="811"/>
        <v>1.3817522281053705</v>
      </c>
      <c r="EY216" s="273">
        <f t="shared" si="811"/>
        <v>1.2593691814478307</v>
      </c>
      <c r="EZ216" s="273">
        <f t="shared" si="811"/>
        <v>1.7120764578290062</v>
      </c>
      <c r="FA216" s="273">
        <f t="shared" si="811"/>
        <v>2.956510582974377</v>
      </c>
      <c r="FB216" s="273">
        <f t="shared" si="811"/>
        <v>1.3510561342592593</v>
      </c>
      <c r="FC216" s="273">
        <f t="shared" si="811"/>
        <v>0.30064892926670994</v>
      </c>
      <c r="FD216" s="273">
        <f t="shared" si="811"/>
        <v>0.49494312561819981</v>
      </c>
      <c r="FE216" s="273">
        <f t="shared" si="811"/>
        <v>1.31409934516337</v>
      </c>
      <c r="FF216" s="273">
        <f t="shared" si="811"/>
        <v>1.2300716248596226</v>
      </c>
      <c r="FG216" s="273">
        <f t="shared" si="811"/>
        <v>0.59173222470951925</v>
      </c>
      <c r="FH216" s="273">
        <f t="shared" si="811"/>
        <v>0.45471665810648859</v>
      </c>
      <c r="FI216" s="273">
        <f t="shared" si="811"/>
        <v>2.0464425286515127</v>
      </c>
      <c r="FJ216" s="273">
        <f t="shared" si="811"/>
        <v>1.2080758285905593</v>
      </c>
      <c r="FK216" s="273">
        <f t="shared" si="811"/>
        <v>1.1774670610379134</v>
      </c>
      <c r="FL216" s="273" t="str">
        <f t="shared" si="811"/>
        <v>-</v>
      </c>
      <c r="FM216" s="273">
        <f t="shared" si="811"/>
        <v>0.22450119712689545</v>
      </c>
      <c r="FN216" s="273" t="str">
        <f t="shared" si="811"/>
        <v>-</v>
      </c>
      <c r="FO216" s="273">
        <f t="shared" si="811"/>
        <v>2.6428239891788627</v>
      </c>
      <c r="FP216" s="273">
        <f t="shared" si="811"/>
        <v>2.717345037497525</v>
      </c>
      <c r="FQ216" s="273" t="str">
        <f t="shared" si="811"/>
        <v>-</v>
      </c>
      <c r="FR216" s="273" t="str">
        <f t="shared" si="811"/>
        <v>-</v>
      </c>
      <c r="FS216" s="273">
        <f t="shared" si="811"/>
        <v>1.5443539243537971</v>
      </c>
      <c r="FT216" s="273" t="str">
        <f t="shared" si="811"/>
        <v>-</v>
      </c>
      <c r="FU216" s="273">
        <f t="shared" si="811"/>
        <v>0.82703254999270182</v>
      </c>
      <c r="FV216" s="273" t="str">
        <f t="shared" si="811"/>
        <v>-</v>
      </c>
      <c r="FW216" s="273" t="str">
        <f t="shared" si="811"/>
        <v>-</v>
      </c>
      <c r="FX216" s="273">
        <f t="shared" si="811"/>
        <v>1.6625525585498599</v>
      </c>
      <c r="FY216" s="273">
        <f t="shared" si="811"/>
        <v>0.7481287991911979</v>
      </c>
      <c r="FZ216" s="273">
        <f t="shared" si="811"/>
        <v>1.243677220299247</v>
      </c>
      <c r="GA216" s="273">
        <f t="shared" si="811"/>
        <v>1.6567358685225071</v>
      </c>
      <c r="GB216" s="273">
        <f t="shared" si="811"/>
        <v>1.6052354979245995</v>
      </c>
      <c r="GC216" s="273" t="str">
        <f t="shared" si="811"/>
        <v>-</v>
      </c>
      <c r="GD216" s="273" t="str">
        <f t="shared" si="811"/>
        <v>-</v>
      </c>
      <c r="GE216" s="273">
        <f t="shared" si="811"/>
        <v>0.30704983593109103</v>
      </c>
      <c r="GF216" s="273" t="str">
        <f t="shared" si="811"/>
        <v>-</v>
      </c>
      <c r="GG216" s="273">
        <f t="shared" si="811"/>
        <v>3.5869091841385599</v>
      </c>
      <c r="GH216" s="273" t="str">
        <f t="shared" si="811"/>
        <v>-</v>
      </c>
      <c r="GI216" s="273" t="str">
        <f t="shared" si="811"/>
        <v>-</v>
      </c>
      <c r="GJ216" s="273">
        <f t="shared" si="811"/>
        <v>1.6199493847630684</v>
      </c>
      <c r="GK216" s="273">
        <f t="shared" si="811"/>
        <v>1.419202319072371</v>
      </c>
      <c r="GL216" s="273">
        <f t="shared" si="811"/>
        <v>3.4597268963874082</v>
      </c>
      <c r="GM216" s="273" t="str">
        <f t="shared" si="811"/>
        <v>-</v>
      </c>
      <c r="GN216" s="273" t="str">
        <f t="shared" si="811"/>
        <v>-</v>
      </c>
      <c r="GO216" s="273" t="str">
        <f t="shared" si="811"/>
        <v>-</v>
      </c>
      <c r="GP216" s="273">
        <f t="shared" si="811"/>
        <v>0.89759761484412115</v>
      </c>
      <c r="GQ216" s="273">
        <f t="shared" si="811"/>
        <v>0.72639130434782606</v>
      </c>
      <c r="GR216" s="273">
        <f t="shared" si="811"/>
        <v>0.91891322016224253</v>
      </c>
      <c r="GS216" s="273">
        <f t="shared" si="811"/>
        <v>0.90677496769429577</v>
      </c>
      <c r="GT216" s="273" t="str">
        <f t="shared" si="811"/>
        <v>-</v>
      </c>
      <c r="GU216" s="273" t="str">
        <f t="shared" si="811"/>
        <v>-</v>
      </c>
      <c r="GV216" s="273" t="str">
        <f t="shared" si="811"/>
        <v>-</v>
      </c>
      <c r="GW216" s="273" t="str">
        <f t="shared" si="811"/>
        <v>-</v>
      </c>
      <c r="GX216" s="273" t="str">
        <f t="shared" si="811"/>
        <v>-</v>
      </c>
      <c r="GY216" s="273">
        <f t="shared" ref="GY216:HH216" si="812">+IF(ISERROR(GY196/GY175),"-",(GY196/GY175))</f>
        <v>2.1922204870281483</v>
      </c>
      <c r="GZ216" s="273">
        <f t="shared" si="812"/>
        <v>1.1218652208927751</v>
      </c>
      <c r="HA216" s="273">
        <f t="shared" si="812"/>
        <v>2.9375743591592456</v>
      </c>
      <c r="HB216" s="273" t="str">
        <f t="shared" si="812"/>
        <v>-</v>
      </c>
      <c r="HC216" s="273">
        <f t="shared" si="812"/>
        <v>1.4023860460634097</v>
      </c>
      <c r="HD216" s="273">
        <f t="shared" si="812"/>
        <v>1.5727137176938371</v>
      </c>
      <c r="HE216" s="273">
        <f t="shared" si="812"/>
        <v>0.16397812713602189</v>
      </c>
      <c r="HF216" s="273">
        <f t="shared" si="812"/>
        <v>0.63966369573846205</v>
      </c>
      <c r="HG216" s="273" t="str">
        <f t="shared" si="812"/>
        <v>-</v>
      </c>
      <c r="HH216" s="273">
        <f t="shared" si="812"/>
        <v>0</v>
      </c>
    </row>
    <row r="217" spans="1:216" x14ac:dyDescent="0.2">
      <c r="A217" s="263" t="s">
        <v>233</v>
      </c>
      <c r="B217" s="273">
        <f t="shared" si="792"/>
        <v>15.060134963527297</v>
      </c>
      <c r="C217" s="273">
        <f t="shared" si="792"/>
        <v>2.8956783803456165</v>
      </c>
      <c r="D217" s="273">
        <f t="shared" si="792"/>
        <v>3.0722806377032779</v>
      </c>
      <c r="E217" s="273">
        <f t="shared" si="792"/>
        <v>3.1021801800711328</v>
      </c>
      <c r="F217" s="273">
        <f t="shared" si="792"/>
        <v>3.156486221789979</v>
      </c>
      <c r="G217" s="273">
        <f t="shared" si="792"/>
        <v>1.553734975259345</v>
      </c>
      <c r="H217" s="273">
        <f t="shared" si="792"/>
        <v>1.0594248937520532</v>
      </c>
      <c r="I217" s="273">
        <f t="shared" ref="I217" si="813">+IF(ISERROR(I197/I176),"-",(I197/I176))</f>
        <v>1.1115408402911851</v>
      </c>
      <c r="J217" s="273">
        <f t="shared" ref="J217:CB217" si="814">+IF(ISERROR(J197/J176),"-",(J197/J176))</f>
        <v>0.72951708394549541</v>
      </c>
      <c r="K217" s="273">
        <f t="shared" si="814"/>
        <v>0.84520868425977913</v>
      </c>
      <c r="L217" s="273">
        <f t="shared" si="814"/>
        <v>0.91923338911018648</v>
      </c>
      <c r="M217" s="273">
        <f t="shared" si="814"/>
        <v>0.35295767624509133</v>
      </c>
      <c r="N217" s="273">
        <f t="shared" ref="N217:P217" si="815">+IF(ISERROR(N197/N176),"-",(N197/N176))</f>
        <v>2.9554540652775754</v>
      </c>
      <c r="O217" s="273">
        <f t="shared" si="815"/>
        <v>3.5378792998580795</v>
      </c>
      <c r="P217" s="273">
        <f t="shared" si="815"/>
        <v>0.37834554290273448</v>
      </c>
      <c r="Q217" s="273">
        <f t="shared" si="814"/>
        <v>0.55951832502884946</v>
      </c>
      <c r="R217" s="273">
        <f t="shared" si="814"/>
        <v>0.94931355724442268</v>
      </c>
      <c r="S217" s="273">
        <f t="shared" si="814"/>
        <v>0.44535496060459884</v>
      </c>
      <c r="T217" s="273">
        <f t="shared" si="814"/>
        <v>1.3568229346159879</v>
      </c>
      <c r="U217" s="273">
        <f t="shared" si="814"/>
        <v>1.897119964318142</v>
      </c>
      <c r="V217" s="273">
        <f t="shared" si="814"/>
        <v>0.46375207332430735</v>
      </c>
      <c r="W217" s="273">
        <f t="shared" si="814"/>
        <v>1.4055491137093223</v>
      </c>
      <c r="X217" s="273">
        <f t="shared" si="814"/>
        <v>1.8524329796146328</v>
      </c>
      <c r="Y217" s="273">
        <f t="shared" si="814"/>
        <v>0.44100550824391277</v>
      </c>
      <c r="Z217" s="273">
        <f t="shared" si="814"/>
        <v>7.2800661648434426</v>
      </c>
      <c r="AA217" s="273">
        <f t="shared" si="814"/>
        <v>7.0373753348585559</v>
      </c>
      <c r="AB217" s="273">
        <f t="shared" si="814"/>
        <v>4.3385341249408924</v>
      </c>
      <c r="AC217" s="273">
        <f t="shared" si="814"/>
        <v>3.3374896856200502</v>
      </c>
      <c r="AD217" s="273">
        <f t="shared" si="814"/>
        <v>2.4641371440238298</v>
      </c>
      <c r="AE217" s="273">
        <f t="shared" si="814"/>
        <v>3.6849513784607311</v>
      </c>
      <c r="AF217" s="273">
        <f t="shared" si="814"/>
        <v>2.118494705455674</v>
      </c>
      <c r="AG217" s="273">
        <f t="shared" si="814"/>
        <v>4.2538228702855241</v>
      </c>
      <c r="AH217" s="273">
        <f t="shared" si="814"/>
        <v>2.7495464404909371</v>
      </c>
      <c r="AI217" s="273">
        <f t="shared" si="814"/>
        <v>1.1257464024214958</v>
      </c>
      <c r="AJ217" s="273">
        <f t="shared" si="814"/>
        <v>2.5431040999837013</v>
      </c>
      <c r="AK217" s="273">
        <f t="shared" si="814"/>
        <v>1.2839891041162228</v>
      </c>
      <c r="AL217" s="273">
        <f t="shared" si="814"/>
        <v>1.6503899981339802</v>
      </c>
      <c r="AM217" s="273">
        <f t="shared" si="814"/>
        <v>2.6712720857098988</v>
      </c>
      <c r="AN217" s="273">
        <f t="shared" si="814"/>
        <v>2.7035888347363759</v>
      </c>
      <c r="AO217" s="273">
        <f t="shared" si="814"/>
        <v>1.9816330597172258</v>
      </c>
      <c r="AP217" s="273">
        <f t="shared" si="814"/>
        <v>0.5439022559526292</v>
      </c>
      <c r="AQ217" s="273" t="str">
        <f t="shared" si="814"/>
        <v>-</v>
      </c>
      <c r="AR217" s="273">
        <f t="shared" si="814"/>
        <v>2.8599504270735778</v>
      </c>
      <c r="AS217" s="273">
        <f t="shared" si="814"/>
        <v>4.4128527131782942</v>
      </c>
      <c r="AT217" s="273">
        <f t="shared" si="814"/>
        <v>0.79355255865508956</v>
      </c>
      <c r="AU217" s="273">
        <f t="shared" si="814"/>
        <v>1.2882734731084777</v>
      </c>
      <c r="AV217" s="273">
        <f t="shared" si="814"/>
        <v>0.76398378803304245</v>
      </c>
      <c r="AW217" s="273">
        <f t="shared" si="814"/>
        <v>0.34206157724162767</v>
      </c>
      <c r="AX217" s="273" t="str">
        <f t="shared" si="814"/>
        <v>-</v>
      </c>
      <c r="AY217" s="273">
        <f t="shared" si="814"/>
        <v>0.83090007266293886</v>
      </c>
      <c r="AZ217" s="273">
        <f t="shared" si="814"/>
        <v>0.39561328173896948</v>
      </c>
      <c r="BA217" s="273">
        <f t="shared" si="814"/>
        <v>3.6606332201332727E-2</v>
      </c>
      <c r="BB217" s="273">
        <f t="shared" si="814"/>
        <v>0.64702517162471396</v>
      </c>
      <c r="BC217" s="273">
        <f t="shared" si="814"/>
        <v>0.55337720186272521</v>
      </c>
      <c r="BD217" s="273" t="str">
        <f t="shared" si="814"/>
        <v>-</v>
      </c>
      <c r="BE217" s="273" t="str">
        <f t="shared" si="814"/>
        <v>-</v>
      </c>
      <c r="BF217" s="273" t="str">
        <f t="shared" si="814"/>
        <v>-</v>
      </c>
      <c r="BG217" s="273">
        <f t="shared" ref="BG217:BM217" si="816">+IF(ISERROR(BG197/BG176),"-",(BG197/BG176))</f>
        <v>0.45470866866760518</v>
      </c>
      <c r="BH217" s="273">
        <f t="shared" si="816"/>
        <v>6.5499532210638867E-2</v>
      </c>
      <c r="BI217" s="273" t="str">
        <f t="shared" si="816"/>
        <v>-</v>
      </c>
      <c r="BJ217" s="273">
        <f t="shared" si="816"/>
        <v>0.88302766404540634</v>
      </c>
      <c r="BK217" s="273">
        <f t="shared" si="816"/>
        <v>0.76868163500287856</v>
      </c>
      <c r="BL217" s="273" t="str">
        <f t="shared" si="816"/>
        <v>-</v>
      </c>
      <c r="BM217" s="273" t="str">
        <f t="shared" si="816"/>
        <v>-</v>
      </c>
      <c r="BN217" s="273">
        <f t="shared" si="814"/>
        <v>0.73374289182063257</v>
      </c>
      <c r="BO217" s="273">
        <f t="shared" si="814"/>
        <v>3.4432085735162786E-2</v>
      </c>
      <c r="BP217" s="273">
        <f t="shared" si="814"/>
        <v>2.407289501039501</v>
      </c>
      <c r="BQ217" s="273">
        <f t="shared" si="814"/>
        <v>0.4829333024280002</v>
      </c>
      <c r="BR217" s="273">
        <f t="shared" si="814"/>
        <v>2.3360762624218716</v>
      </c>
      <c r="BS217" s="273" t="str">
        <f t="shared" si="814"/>
        <v>-</v>
      </c>
      <c r="BT217" s="273" t="str">
        <f t="shared" si="814"/>
        <v>-</v>
      </c>
      <c r="BU217" s="273">
        <f t="shared" si="814"/>
        <v>0.49520583581669408</v>
      </c>
      <c r="BV217" s="273">
        <f t="shared" si="814"/>
        <v>8.6997949639459074E-2</v>
      </c>
      <c r="BW217" s="273">
        <f t="shared" si="814"/>
        <v>5.0846730561137736</v>
      </c>
      <c r="BX217" s="273">
        <f t="shared" si="814"/>
        <v>0.41479194066343755</v>
      </c>
      <c r="BY217" s="273" t="str">
        <f t="shared" si="814"/>
        <v>-</v>
      </c>
      <c r="BZ217" s="273" t="str">
        <f t="shared" si="814"/>
        <v>-</v>
      </c>
      <c r="CA217" s="273" t="str">
        <f t="shared" si="814"/>
        <v>-</v>
      </c>
      <c r="CB217" s="273">
        <f t="shared" si="814"/>
        <v>0.67648735001714089</v>
      </c>
      <c r="CC217" s="273">
        <f t="shared" ref="CC217:EN217" si="817">+IF(ISERROR(CC197/CC176),"-",(CC197/CC176))</f>
        <v>2.5122195830034309E-2</v>
      </c>
      <c r="CD217" s="273">
        <f t="shared" si="817"/>
        <v>5.750050010002</v>
      </c>
      <c r="CE217" s="273">
        <f t="shared" si="817"/>
        <v>0.38791829806931938</v>
      </c>
      <c r="CF217" s="273" t="str">
        <f t="shared" si="817"/>
        <v>-</v>
      </c>
      <c r="CG217" s="273" t="str">
        <f t="shared" si="817"/>
        <v>-</v>
      </c>
      <c r="CH217" s="273" t="str">
        <f t="shared" si="817"/>
        <v>-</v>
      </c>
      <c r="CI217" s="273">
        <f t="shared" si="817"/>
        <v>0.58145496545585551</v>
      </c>
      <c r="CJ217" s="273">
        <f t="shared" si="817"/>
        <v>7.8731985661684017E-2</v>
      </c>
      <c r="CK217" s="273">
        <f t="shared" si="817"/>
        <v>1.3969584001114905</v>
      </c>
      <c r="CL217" s="273">
        <f t="shared" si="817"/>
        <v>0.24078940406875954</v>
      </c>
      <c r="CM217" s="273">
        <f t="shared" si="817"/>
        <v>4.8843426077468628</v>
      </c>
      <c r="CN217" s="273" t="str">
        <f t="shared" si="817"/>
        <v>-</v>
      </c>
      <c r="CO217" s="273">
        <f t="shared" si="817"/>
        <v>1.5225292453957591</v>
      </c>
      <c r="CP217" s="273">
        <f t="shared" si="817"/>
        <v>0.99105921279413145</v>
      </c>
      <c r="CQ217" s="273">
        <f t="shared" si="817"/>
        <v>0.32182817746872311</v>
      </c>
      <c r="CR217" s="273">
        <f t="shared" si="817"/>
        <v>0.83184812382596718</v>
      </c>
      <c r="CS217" s="273">
        <f t="shared" si="817"/>
        <v>0.61830408113688817</v>
      </c>
      <c r="CT217" s="273">
        <f t="shared" si="817"/>
        <v>0.62809382543163028</v>
      </c>
      <c r="CU217" s="273">
        <f t="shared" si="817"/>
        <v>0.73386436901488572</v>
      </c>
      <c r="CV217" s="273">
        <f t="shared" si="817"/>
        <v>1.4344082617813476</v>
      </c>
      <c r="CW217" s="273">
        <f t="shared" si="817"/>
        <v>1.0421376446904882</v>
      </c>
      <c r="CX217" s="273" t="str">
        <f t="shared" si="817"/>
        <v>-</v>
      </c>
      <c r="CY217" s="273" t="str">
        <f t="shared" si="817"/>
        <v>-</v>
      </c>
      <c r="CZ217" s="273" t="str">
        <f t="shared" si="817"/>
        <v>-</v>
      </c>
      <c r="DA217" s="273">
        <f t="shared" si="817"/>
        <v>0.70467575841914842</v>
      </c>
      <c r="DB217" s="273">
        <f t="shared" si="817"/>
        <v>1.3111330412727693</v>
      </c>
      <c r="DC217" s="273">
        <f t="shared" si="817"/>
        <v>0.89417259314297848</v>
      </c>
      <c r="DD217" s="273">
        <f t="shared" si="817"/>
        <v>12.565949725925204</v>
      </c>
      <c r="DE217" s="273">
        <f t="shared" si="817"/>
        <v>1.5921522489988953</v>
      </c>
      <c r="DF217" s="273">
        <f t="shared" si="817"/>
        <v>2.3603704943291079</v>
      </c>
      <c r="DG217" s="273">
        <f t="shared" si="817"/>
        <v>14.924789273019206</v>
      </c>
      <c r="DH217" s="273">
        <f t="shared" si="817"/>
        <v>24.039771960599108</v>
      </c>
      <c r="DI217" s="273">
        <f t="shared" si="817"/>
        <v>64.011191533361725</v>
      </c>
      <c r="DJ217" s="273" t="str">
        <f t="shared" si="817"/>
        <v>-</v>
      </c>
      <c r="DK217" s="273">
        <f t="shared" si="817"/>
        <v>3.8194202618539661</v>
      </c>
      <c r="DL217" s="273">
        <f t="shared" si="817"/>
        <v>3.1322920788070485</v>
      </c>
      <c r="DM217" s="273">
        <f t="shared" si="817"/>
        <v>2.7202429199472338</v>
      </c>
      <c r="DN217" s="273">
        <f t="shared" si="817"/>
        <v>0.64067427039772218</v>
      </c>
      <c r="DO217" s="273">
        <f t="shared" si="817"/>
        <v>1.5266796955538198</v>
      </c>
      <c r="DP217" s="273">
        <f t="shared" si="817"/>
        <v>2.5940258952996769</v>
      </c>
      <c r="DQ217" s="273">
        <f t="shared" si="817"/>
        <v>2.2468683186406007</v>
      </c>
      <c r="DR217" s="273" t="str">
        <f t="shared" si="817"/>
        <v>-</v>
      </c>
      <c r="DS217" s="273">
        <f t="shared" si="817"/>
        <v>0.44550080342795928</v>
      </c>
      <c r="DT217" s="273">
        <f t="shared" si="817"/>
        <v>0.74666316030450297</v>
      </c>
      <c r="DU217" s="273">
        <f t="shared" si="817"/>
        <v>0.9756868944416115</v>
      </c>
      <c r="DV217" s="273">
        <f t="shared" si="817"/>
        <v>2.5130098812416897</v>
      </c>
      <c r="DW217" s="273">
        <f t="shared" si="817"/>
        <v>0.88859136039616604</v>
      </c>
      <c r="DX217" s="273">
        <f t="shared" si="817"/>
        <v>1.7251339075201819</v>
      </c>
      <c r="DY217" s="273">
        <f t="shared" si="817"/>
        <v>2.7848147141433359</v>
      </c>
      <c r="DZ217" s="273">
        <f t="shared" si="817"/>
        <v>1.9061313400981088</v>
      </c>
      <c r="EA217" s="273" t="str">
        <f t="shared" si="817"/>
        <v>-</v>
      </c>
      <c r="EB217" s="273">
        <f t="shared" si="817"/>
        <v>0.41116422846051542</v>
      </c>
      <c r="EC217" s="273">
        <f t="shared" si="817"/>
        <v>0.61674384328563414</v>
      </c>
      <c r="ED217" s="273">
        <f t="shared" si="817"/>
        <v>0.62452572231255477</v>
      </c>
      <c r="EE217" s="273">
        <f t="shared" si="817"/>
        <v>3.0167373245206019</v>
      </c>
      <c r="EF217" s="273">
        <f t="shared" si="817"/>
        <v>0.77307479346106533</v>
      </c>
      <c r="EG217" s="273">
        <f t="shared" si="817"/>
        <v>1.7180300253640677</v>
      </c>
      <c r="EH217" s="273">
        <f t="shared" si="817"/>
        <v>2.9779609971928389</v>
      </c>
      <c r="EI217" s="273">
        <f t="shared" si="817"/>
        <v>2.2611682715255386</v>
      </c>
      <c r="EJ217" s="273" t="str">
        <f t="shared" si="817"/>
        <v>-</v>
      </c>
      <c r="EK217" s="273">
        <f t="shared" si="817"/>
        <v>0.39531831634563086</v>
      </c>
      <c r="EL217" s="273">
        <f t="shared" si="817"/>
        <v>0.74705363698195137</v>
      </c>
      <c r="EM217" s="273">
        <f t="shared" si="817"/>
        <v>0.88920928792569653</v>
      </c>
      <c r="EN217" s="273">
        <f t="shared" si="817"/>
        <v>1.4061573301939241</v>
      </c>
      <c r="EO217" s="273">
        <f t="shared" ref="EO217:GZ217" si="818">+IF(ISERROR(EO197/EO176),"-",(EO197/EO176))</f>
        <v>0.59735524372230431</v>
      </c>
      <c r="EP217" s="273">
        <f t="shared" si="818"/>
        <v>0.7526567569357081</v>
      </c>
      <c r="EQ217" s="273">
        <f t="shared" si="818"/>
        <v>1.3269074463872621</v>
      </c>
      <c r="ER217" s="273">
        <f t="shared" si="818"/>
        <v>1.6158275256222547</v>
      </c>
      <c r="ES217" s="273" t="str">
        <f t="shared" si="818"/>
        <v>-</v>
      </c>
      <c r="ET217" s="273">
        <f t="shared" si="818"/>
        <v>0.50267686424474189</v>
      </c>
      <c r="EU217" s="273">
        <f t="shared" si="818"/>
        <v>1.240170630224835</v>
      </c>
      <c r="EV217" s="273">
        <f t="shared" si="818"/>
        <v>0.45172843628269338</v>
      </c>
      <c r="EW217" s="273">
        <f t="shared" si="818"/>
        <v>1.8056807513594846</v>
      </c>
      <c r="EX217" s="273">
        <f t="shared" si="818"/>
        <v>0.86473902116744827</v>
      </c>
      <c r="EY217" s="273">
        <f t="shared" si="818"/>
        <v>0.66430596757351879</v>
      </c>
      <c r="EZ217" s="273">
        <f t="shared" si="818"/>
        <v>2.7226216185496703</v>
      </c>
      <c r="FA217" s="273">
        <f t="shared" si="818"/>
        <v>1.5121459280255385</v>
      </c>
      <c r="FB217" s="273">
        <f t="shared" si="818"/>
        <v>0.47592854808844354</v>
      </c>
      <c r="FC217" s="273">
        <f t="shared" si="818"/>
        <v>0.27373028450682968</v>
      </c>
      <c r="FD217" s="273">
        <f t="shared" si="818"/>
        <v>0.57886339624796546</v>
      </c>
      <c r="FE217" s="273">
        <f t="shared" si="818"/>
        <v>0.33913584662708351</v>
      </c>
      <c r="FF217" s="273">
        <f t="shared" si="818"/>
        <v>0.85779990934233785</v>
      </c>
      <c r="FG217" s="273">
        <f t="shared" si="818"/>
        <v>0.84003841423989256</v>
      </c>
      <c r="FH217" s="273">
        <f t="shared" si="818"/>
        <v>1.1250813061012099</v>
      </c>
      <c r="FI217" s="273">
        <f t="shared" si="818"/>
        <v>1.5655599755201959</v>
      </c>
      <c r="FJ217" s="273">
        <f t="shared" si="818"/>
        <v>1.1183241427712052</v>
      </c>
      <c r="FK217" s="273">
        <f t="shared" si="818"/>
        <v>0.34372720641867249</v>
      </c>
      <c r="FL217" s="273" t="str">
        <f t="shared" si="818"/>
        <v>-</v>
      </c>
      <c r="FM217" s="273">
        <f t="shared" si="818"/>
        <v>0.58865300962932665</v>
      </c>
      <c r="FN217" s="273">
        <f t="shared" si="818"/>
        <v>0.39918789808917199</v>
      </c>
      <c r="FO217" s="273">
        <f t="shared" si="818"/>
        <v>1.7454243741559772</v>
      </c>
      <c r="FP217" s="273">
        <f t="shared" si="818"/>
        <v>1.5993024940206384</v>
      </c>
      <c r="FQ217" s="273">
        <f t="shared" si="818"/>
        <v>0.76721335697399529</v>
      </c>
      <c r="FR217" s="273">
        <f t="shared" si="818"/>
        <v>2.1978405496782636</v>
      </c>
      <c r="FS217" s="273">
        <f t="shared" si="818"/>
        <v>1.3919840501697074</v>
      </c>
      <c r="FT217" s="273" t="str">
        <f t="shared" si="818"/>
        <v>-</v>
      </c>
      <c r="FU217" s="273" t="str">
        <f t="shared" si="818"/>
        <v>-</v>
      </c>
      <c r="FV217" s="273" t="str">
        <f t="shared" si="818"/>
        <v>-</v>
      </c>
      <c r="FW217" s="273" t="str">
        <f t="shared" si="818"/>
        <v>-</v>
      </c>
      <c r="FX217" s="273">
        <f t="shared" si="818"/>
        <v>1.6469511890104453</v>
      </c>
      <c r="FY217" s="273">
        <f t="shared" si="818"/>
        <v>1.0693388267791486</v>
      </c>
      <c r="FZ217" s="273">
        <f t="shared" si="818"/>
        <v>0.96754231874800378</v>
      </c>
      <c r="GA217" s="273">
        <f t="shared" si="818"/>
        <v>2.4634593387814725</v>
      </c>
      <c r="GB217" s="273">
        <f t="shared" si="818"/>
        <v>1.2092663183311563</v>
      </c>
      <c r="GC217" s="273" t="str">
        <f t="shared" si="818"/>
        <v>-</v>
      </c>
      <c r="GD217" s="273">
        <f t="shared" si="818"/>
        <v>0.1811847634539786</v>
      </c>
      <c r="GE217" s="273">
        <f t="shared" si="818"/>
        <v>0.75330412169142535</v>
      </c>
      <c r="GF217" s="273">
        <f t="shared" si="818"/>
        <v>0.63891786179921772</v>
      </c>
      <c r="GG217" s="273">
        <f t="shared" si="818"/>
        <v>2.1476244472224821</v>
      </c>
      <c r="GH217" s="273">
        <f t="shared" si="818"/>
        <v>0.40046137339055793</v>
      </c>
      <c r="GI217" s="273" t="str">
        <f t="shared" si="818"/>
        <v>-</v>
      </c>
      <c r="GJ217" s="273">
        <f t="shared" si="818"/>
        <v>2.0545979525767786</v>
      </c>
      <c r="GK217" s="273">
        <f t="shared" si="818"/>
        <v>1.4094922465960666</v>
      </c>
      <c r="GL217" s="273">
        <f t="shared" si="818"/>
        <v>2.0756683157574969</v>
      </c>
      <c r="GM217" s="273" t="str">
        <f t="shared" si="818"/>
        <v>-</v>
      </c>
      <c r="GN217" s="273" t="str">
        <f t="shared" si="818"/>
        <v>-</v>
      </c>
      <c r="GO217" s="273" t="str">
        <f t="shared" si="818"/>
        <v>-</v>
      </c>
      <c r="GP217" s="273">
        <f t="shared" si="818"/>
        <v>1.3668360735848164</v>
      </c>
      <c r="GQ217" s="273">
        <f t="shared" si="818"/>
        <v>0.32045757864632984</v>
      </c>
      <c r="GR217" s="273">
        <f t="shared" si="818"/>
        <v>1.250368389455875</v>
      </c>
      <c r="GS217" s="273">
        <f t="shared" si="818"/>
        <v>0.87153937028095951</v>
      </c>
      <c r="GT217" s="273" t="str">
        <f t="shared" si="818"/>
        <v>-</v>
      </c>
      <c r="GU217" s="273" t="str">
        <f t="shared" si="818"/>
        <v>-</v>
      </c>
      <c r="GV217" s="273" t="str">
        <f t="shared" si="818"/>
        <v>-</v>
      </c>
      <c r="GW217" s="273" t="str">
        <f t="shared" si="818"/>
        <v>-</v>
      </c>
      <c r="GX217" s="273" t="str">
        <f t="shared" si="818"/>
        <v>-</v>
      </c>
      <c r="GY217" s="273">
        <f t="shared" si="818"/>
        <v>1.2961003958212494</v>
      </c>
      <c r="GZ217" s="273">
        <f t="shared" si="818"/>
        <v>0.94065482383711496</v>
      </c>
      <c r="HA217" s="273">
        <f t="shared" ref="HA217:HH217" si="819">+IF(ISERROR(HA197/HA176),"-",(HA197/HA176))</f>
        <v>0.86468828411503573</v>
      </c>
      <c r="HB217" s="273">
        <f t="shared" si="819"/>
        <v>0.89920551354455824</v>
      </c>
      <c r="HC217" s="273">
        <f t="shared" si="819"/>
        <v>1.2780575829080467</v>
      </c>
      <c r="HD217" s="273">
        <f t="shared" si="819"/>
        <v>0.64348940135103661</v>
      </c>
      <c r="HE217" s="273">
        <f t="shared" si="819"/>
        <v>0.19351373683123324</v>
      </c>
      <c r="HF217" s="273">
        <f t="shared" si="819"/>
        <v>0.57792068882530689</v>
      </c>
      <c r="HG217" s="273">
        <f t="shared" si="819"/>
        <v>0.91112195121951212</v>
      </c>
      <c r="HH217" s="273">
        <f t="shared" si="819"/>
        <v>0</v>
      </c>
    </row>
    <row r="218" spans="1:216" x14ac:dyDescent="0.2">
      <c r="A218" s="263" t="s">
        <v>234</v>
      </c>
      <c r="B218" s="273">
        <f t="shared" si="792"/>
        <v>14.162612751577772</v>
      </c>
      <c r="C218" s="273">
        <f t="shared" si="792"/>
        <v>2.8317347618131943</v>
      </c>
      <c r="D218" s="273">
        <f t="shared" si="792"/>
        <v>2.7294383048434963</v>
      </c>
      <c r="E218" s="273">
        <f t="shared" si="792"/>
        <v>1.9683806905943833</v>
      </c>
      <c r="F218" s="273">
        <f t="shared" si="792"/>
        <v>1.7780026471935055</v>
      </c>
      <c r="G218" s="273">
        <f t="shared" si="792"/>
        <v>1.5244697354675552</v>
      </c>
      <c r="H218" s="273">
        <f t="shared" si="792"/>
        <v>2.8538595074748279</v>
      </c>
      <c r="I218" s="273">
        <f t="shared" ref="I218" si="820">+IF(ISERROR(I198/I177),"-",(I198/I177))</f>
        <v>4.5912720590324811</v>
      </c>
      <c r="J218" s="273">
        <f t="shared" ref="J218:CB218" si="821">+IF(ISERROR(J198/J177),"-",(J198/J177))</f>
        <v>0.90585338511430513</v>
      </c>
      <c r="K218" s="273">
        <f t="shared" si="821"/>
        <v>1.0634294601910939</v>
      </c>
      <c r="L218" s="273">
        <f t="shared" si="821"/>
        <v>1.4021981790060407</v>
      </c>
      <c r="M218" s="273">
        <f t="shared" si="821"/>
        <v>0.78759495077140995</v>
      </c>
      <c r="N218" s="273">
        <f t="shared" ref="N218:P218" si="822">+IF(ISERROR(N198/N177),"-",(N198/N177))</f>
        <v>0.8310684674743597</v>
      </c>
      <c r="O218" s="273">
        <f t="shared" si="822"/>
        <v>0.96023939630497013</v>
      </c>
      <c r="P218" s="273">
        <f t="shared" si="822"/>
        <v>0.63281802273701782</v>
      </c>
      <c r="Q218" s="273">
        <f t="shared" si="821"/>
        <v>1.4641090263311429</v>
      </c>
      <c r="R218" s="273">
        <f t="shared" si="821"/>
        <v>2.4182215910870721</v>
      </c>
      <c r="S218" s="273">
        <f t="shared" si="821"/>
        <v>0.9735006550886246</v>
      </c>
      <c r="T218" s="273">
        <f t="shared" si="821"/>
        <v>1.4731615034547407</v>
      </c>
      <c r="U218" s="273">
        <f t="shared" si="821"/>
        <v>1.8375742744857786</v>
      </c>
      <c r="V218" s="273">
        <f t="shared" si="821"/>
        <v>0.39080715171558494</v>
      </c>
      <c r="W218" s="273">
        <f t="shared" si="821"/>
        <v>1.7885715054559155</v>
      </c>
      <c r="X218" s="273">
        <f t="shared" si="821"/>
        <v>2.1217249281707482</v>
      </c>
      <c r="Y218" s="273">
        <f t="shared" si="821"/>
        <v>0.41159866365576764</v>
      </c>
      <c r="Z218" s="273">
        <f t="shared" si="821"/>
        <v>9.9849514826695103</v>
      </c>
      <c r="AA218" s="273">
        <f t="shared" si="821"/>
        <v>9.383318702870632</v>
      </c>
      <c r="AB218" s="273">
        <f t="shared" si="821"/>
        <v>6.5182862459353155</v>
      </c>
      <c r="AC218" s="273">
        <f t="shared" si="821"/>
        <v>3.8310393089384767</v>
      </c>
      <c r="AD218" s="273">
        <f t="shared" si="821"/>
        <v>1.7042934438428834</v>
      </c>
      <c r="AE218" s="273">
        <f t="shared" si="821"/>
        <v>1.0318993161817462</v>
      </c>
      <c r="AF218" s="273">
        <f t="shared" si="821"/>
        <v>3.1779311278413389</v>
      </c>
      <c r="AG218" s="273">
        <f t="shared" si="821"/>
        <v>5.9213582890094072</v>
      </c>
      <c r="AH218" s="273">
        <f t="shared" si="821"/>
        <v>4.8112656648073937</v>
      </c>
      <c r="AI218" s="273">
        <f t="shared" si="821"/>
        <v>1.9884842549344584</v>
      </c>
      <c r="AJ218" s="273">
        <f t="shared" si="821"/>
        <v>4.5636049980117992</v>
      </c>
      <c r="AK218" s="273">
        <f t="shared" si="821"/>
        <v>4.3637178807612704</v>
      </c>
      <c r="AL218" s="273">
        <f t="shared" si="821"/>
        <v>1.880262175868338</v>
      </c>
      <c r="AM218" s="273">
        <f t="shared" si="821"/>
        <v>4.5436852680052757</v>
      </c>
      <c r="AN218" s="273">
        <f t="shared" si="821"/>
        <v>2.9448376320081064</v>
      </c>
      <c r="AO218" s="273">
        <f t="shared" si="821"/>
        <v>1.5441446426400733</v>
      </c>
      <c r="AP218" s="273">
        <f t="shared" si="821"/>
        <v>1.745087250820782</v>
      </c>
      <c r="AQ218" s="273">
        <f t="shared" si="821"/>
        <v>1.5297237394126495</v>
      </c>
      <c r="AR218" s="273">
        <f t="shared" si="821"/>
        <v>3.1480461582919865</v>
      </c>
      <c r="AS218" s="273">
        <f t="shared" si="821"/>
        <v>2.3060123342863914</v>
      </c>
      <c r="AT218" s="273">
        <f t="shared" si="821"/>
        <v>2.1691969636436275</v>
      </c>
      <c r="AU218" s="273">
        <f t="shared" si="821"/>
        <v>0.82408966736300826</v>
      </c>
      <c r="AV218" s="273">
        <f t="shared" si="821"/>
        <v>3.3614744812310189</v>
      </c>
      <c r="AW218" s="273">
        <f t="shared" si="821"/>
        <v>9.2289922589725553</v>
      </c>
      <c r="AX218" s="273">
        <f t="shared" si="821"/>
        <v>1.1313372551832988</v>
      </c>
      <c r="AY218" s="273">
        <f t="shared" si="821"/>
        <v>0.87899961704249929</v>
      </c>
      <c r="AZ218" s="273">
        <f t="shared" si="821"/>
        <v>0.76887124490245884</v>
      </c>
      <c r="BA218" s="273">
        <f t="shared" si="821"/>
        <v>9.315153301886793E-2</v>
      </c>
      <c r="BB218" s="273">
        <f t="shared" si="821"/>
        <v>2.0442911028619326</v>
      </c>
      <c r="BC218" s="273">
        <f t="shared" si="821"/>
        <v>0.76919384026416682</v>
      </c>
      <c r="BD218" s="273" t="str">
        <f t="shared" si="821"/>
        <v>-</v>
      </c>
      <c r="BE218" s="273" t="str">
        <f t="shared" si="821"/>
        <v>-</v>
      </c>
      <c r="BF218" s="273" t="str">
        <f t="shared" si="821"/>
        <v>-</v>
      </c>
      <c r="BG218" s="273">
        <f t="shared" ref="BG218:BM218" si="823">+IF(ISERROR(BG198/BG177),"-",(BG198/BG177))</f>
        <v>0.1254357794694069</v>
      </c>
      <c r="BH218" s="273">
        <f t="shared" si="823"/>
        <v>1.8052321185543625E-2</v>
      </c>
      <c r="BI218" s="273" t="str">
        <f t="shared" si="823"/>
        <v>-</v>
      </c>
      <c r="BJ218" s="273">
        <f t="shared" si="823"/>
        <v>0.13907826412653013</v>
      </c>
      <c r="BK218" s="273" t="str">
        <f t="shared" si="823"/>
        <v>-</v>
      </c>
      <c r="BL218" s="273" t="str">
        <f t="shared" si="823"/>
        <v>-</v>
      </c>
      <c r="BM218" s="273" t="str">
        <f t="shared" si="823"/>
        <v>-</v>
      </c>
      <c r="BN218" s="273">
        <f t="shared" si="821"/>
        <v>0.54435452458204436</v>
      </c>
      <c r="BO218" s="273">
        <f t="shared" si="821"/>
        <v>4.1483261902003937E-2</v>
      </c>
      <c r="BP218" s="273">
        <f t="shared" si="821"/>
        <v>2.0880158033362597</v>
      </c>
      <c r="BQ218" s="273">
        <f t="shared" si="821"/>
        <v>0.47505526972978035</v>
      </c>
      <c r="BR218" s="273">
        <f t="shared" si="821"/>
        <v>3.7809243316719527</v>
      </c>
      <c r="BS218" s="273" t="str">
        <f t="shared" si="821"/>
        <v>-</v>
      </c>
      <c r="BT218" s="273" t="str">
        <f t="shared" si="821"/>
        <v>-</v>
      </c>
      <c r="BU218" s="273">
        <f t="shared" si="821"/>
        <v>0.55538381865355402</v>
      </c>
      <c r="BV218" s="273">
        <f t="shared" si="821"/>
        <v>0.10333974975938402</v>
      </c>
      <c r="BW218" s="273">
        <f t="shared" si="821"/>
        <v>1.7695888419741124</v>
      </c>
      <c r="BX218" s="273">
        <f t="shared" si="821"/>
        <v>0.4888310140132347</v>
      </c>
      <c r="BY218" s="273">
        <f t="shared" si="821"/>
        <v>1.3920240399307324</v>
      </c>
      <c r="BZ218" s="273" t="str">
        <f t="shared" si="821"/>
        <v>-</v>
      </c>
      <c r="CA218" s="273" t="str">
        <f t="shared" si="821"/>
        <v>-</v>
      </c>
      <c r="CB218" s="273">
        <f t="shared" si="821"/>
        <v>0.31543494046489368</v>
      </c>
      <c r="CC218" s="273">
        <f t="shared" ref="CC218:EN219" si="824">+IF(ISERROR(CC198/CC177),"-",(CC198/CC177))</f>
        <v>3.7916163906218721E-2</v>
      </c>
      <c r="CD218" s="273">
        <f t="shared" si="824"/>
        <v>2.8093534711181771</v>
      </c>
      <c r="CE218" s="273">
        <f t="shared" si="824"/>
        <v>0.2631298347557654</v>
      </c>
      <c r="CF218" s="273" t="str">
        <f t="shared" si="824"/>
        <v>-</v>
      </c>
      <c r="CG218" s="273" t="str">
        <f t="shared" si="824"/>
        <v>-</v>
      </c>
      <c r="CH218" s="273" t="str">
        <f t="shared" si="824"/>
        <v>-</v>
      </c>
      <c r="CI218" s="273">
        <f t="shared" si="824"/>
        <v>0.68502870122193582</v>
      </c>
      <c r="CJ218" s="273">
        <f t="shared" si="824"/>
        <v>6.1189146861111959E-2</v>
      </c>
      <c r="CK218" s="273">
        <f t="shared" si="824"/>
        <v>1.0830924718096941</v>
      </c>
      <c r="CL218" s="273">
        <f t="shared" si="824"/>
        <v>0.26233654907164627</v>
      </c>
      <c r="CM218" s="273" t="str">
        <f t="shared" si="824"/>
        <v>-</v>
      </c>
      <c r="CN218" s="273" t="str">
        <f t="shared" si="824"/>
        <v>-</v>
      </c>
      <c r="CO218" s="273">
        <f t="shared" si="824"/>
        <v>2.3323021457230917</v>
      </c>
      <c r="CP218" s="273">
        <f t="shared" si="824"/>
        <v>1.2383263277412841</v>
      </c>
      <c r="CQ218" s="273">
        <f t="shared" si="824"/>
        <v>0.39358224858075463</v>
      </c>
      <c r="CR218" s="273">
        <f t="shared" si="824"/>
        <v>0.76952494301190688</v>
      </c>
      <c r="CS218" s="273">
        <f t="shared" si="824"/>
        <v>1.5333606804232913</v>
      </c>
      <c r="CT218" s="273">
        <f t="shared" si="824"/>
        <v>0.71735174012698588</v>
      </c>
      <c r="CU218" s="273">
        <f t="shared" si="824"/>
        <v>0.73933158685362366</v>
      </c>
      <c r="CV218" s="273">
        <f t="shared" si="824"/>
        <v>2.1954976135510642</v>
      </c>
      <c r="CW218" s="273">
        <f t="shared" si="824"/>
        <v>3.7268467815727067</v>
      </c>
      <c r="CX218" s="273" t="str">
        <f t="shared" si="824"/>
        <v>-</v>
      </c>
      <c r="CY218" s="273" t="str">
        <f t="shared" si="824"/>
        <v>-</v>
      </c>
      <c r="CZ218" s="273" t="str">
        <f t="shared" si="824"/>
        <v>-</v>
      </c>
      <c r="DA218" s="273">
        <f t="shared" si="824"/>
        <v>1.2255619794413541</v>
      </c>
      <c r="DB218" s="273">
        <f t="shared" si="824"/>
        <v>2.0725226698908292</v>
      </c>
      <c r="DC218" s="273">
        <f t="shared" si="824"/>
        <v>9.7560762598483723</v>
      </c>
      <c r="DD218" s="273">
        <f t="shared" si="824"/>
        <v>8.6219417147251054</v>
      </c>
      <c r="DE218" s="273">
        <f t="shared" si="824"/>
        <v>1.0829233503077229</v>
      </c>
      <c r="DF218" s="273">
        <f t="shared" si="824"/>
        <v>2.1418537975894725</v>
      </c>
      <c r="DG218" s="273">
        <f t="shared" si="824"/>
        <v>9.8045133208521094</v>
      </c>
      <c r="DH218" s="273">
        <f t="shared" si="824"/>
        <v>41.991996566000637</v>
      </c>
      <c r="DI218" s="273">
        <f t="shared" si="824"/>
        <v>53.058431928286588</v>
      </c>
      <c r="DJ218" s="273" t="str">
        <f t="shared" si="824"/>
        <v>-</v>
      </c>
      <c r="DK218" s="273">
        <f t="shared" si="824"/>
        <v>4.1206034817499342</v>
      </c>
      <c r="DL218" s="273">
        <f t="shared" si="824"/>
        <v>3.4517984527570267</v>
      </c>
      <c r="DM218" s="273">
        <f t="shared" si="824"/>
        <v>2.4325208967753924</v>
      </c>
      <c r="DN218" s="273">
        <f t="shared" si="824"/>
        <v>1.7431809074313194</v>
      </c>
      <c r="DO218" s="273">
        <f t="shared" si="824"/>
        <v>1.2480813496750518</v>
      </c>
      <c r="DP218" s="273">
        <f t="shared" si="824"/>
        <v>3.3027363313705393</v>
      </c>
      <c r="DQ218" s="273">
        <f t="shared" si="824"/>
        <v>1.5724839643459723</v>
      </c>
      <c r="DR218" s="273" t="str">
        <f t="shared" si="824"/>
        <v>-</v>
      </c>
      <c r="DS218" s="273">
        <f t="shared" si="824"/>
        <v>0.53967154482586899</v>
      </c>
      <c r="DT218" s="273">
        <f t="shared" si="824"/>
        <v>0.70991921964830174</v>
      </c>
      <c r="DU218" s="273">
        <f t="shared" si="824"/>
        <v>0.77783748706856015</v>
      </c>
      <c r="DV218" s="273">
        <f t="shared" si="824"/>
        <v>3.3915970017095294</v>
      </c>
      <c r="DW218" s="273">
        <f t="shared" si="824"/>
        <v>1.9211550071620154</v>
      </c>
      <c r="DX218" s="273">
        <f t="shared" si="824"/>
        <v>1.5375787865282995</v>
      </c>
      <c r="DY218" s="273">
        <f t="shared" si="824"/>
        <v>3.7181640899861281</v>
      </c>
      <c r="DZ218" s="273">
        <f t="shared" si="824"/>
        <v>2.5917707133978896</v>
      </c>
      <c r="EA218" s="273" t="str">
        <f t="shared" si="824"/>
        <v>-</v>
      </c>
      <c r="EB218" s="273">
        <f t="shared" si="824"/>
        <v>0.51919599562020968</v>
      </c>
      <c r="EC218" s="273">
        <f t="shared" si="824"/>
        <v>0.88442375365319559</v>
      </c>
      <c r="ED218" s="273">
        <f t="shared" si="824"/>
        <v>0.70649588061323043</v>
      </c>
      <c r="EE218" s="273">
        <f t="shared" si="824"/>
        <v>3.2988870331126705</v>
      </c>
      <c r="EF218" s="273">
        <f t="shared" si="824"/>
        <v>1.9496154080761254</v>
      </c>
      <c r="EG218" s="273">
        <f t="shared" si="824"/>
        <v>1.4027619719247695</v>
      </c>
      <c r="EH218" s="273">
        <f t="shared" si="824"/>
        <v>3.4445271319107884</v>
      </c>
      <c r="EI218" s="273">
        <f t="shared" si="824"/>
        <v>2.304776192684324</v>
      </c>
      <c r="EJ218" s="273" t="str">
        <f t="shared" si="824"/>
        <v>-</v>
      </c>
      <c r="EK218" s="273">
        <f t="shared" si="824"/>
        <v>0.62413704187581664</v>
      </c>
      <c r="EL218" s="273">
        <f t="shared" si="824"/>
        <v>0.82143499444867552</v>
      </c>
      <c r="EM218" s="273">
        <f t="shared" si="824"/>
        <v>0.78617690020240394</v>
      </c>
      <c r="EN218" s="273">
        <f t="shared" si="824"/>
        <v>1.8999136283339606</v>
      </c>
      <c r="EO218" s="273">
        <f t="shared" ref="EO218:GZ218" si="825">+IF(ISERROR(EO198/EO177),"-",(EO198/EO177))</f>
        <v>1.3775697213374023</v>
      </c>
      <c r="EP218" s="273">
        <f t="shared" si="825"/>
        <v>1.2955018515381078</v>
      </c>
      <c r="EQ218" s="273">
        <f t="shared" si="825"/>
        <v>3.4499544959760167</v>
      </c>
      <c r="ER218" s="273">
        <f t="shared" si="825"/>
        <v>1.0001810131673021</v>
      </c>
      <c r="ES218" s="273" t="str">
        <f t="shared" si="825"/>
        <v>-</v>
      </c>
      <c r="ET218" s="273">
        <f t="shared" si="825"/>
        <v>0.45402216660707906</v>
      </c>
      <c r="EU218" s="273">
        <f t="shared" si="825"/>
        <v>0.51315625906435169</v>
      </c>
      <c r="EV218" s="273">
        <f t="shared" si="825"/>
        <v>0.73682501104728237</v>
      </c>
      <c r="EW218" s="273">
        <f t="shared" si="825"/>
        <v>2.2107249773851376</v>
      </c>
      <c r="EX218" s="273">
        <f t="shared" si="825"/>
        <v>1.7168714778658252</v>
      </c>
      <c r="EY218" s="273">
        <f t="shared" si="825"/>
        <v>1.0542876011072029</v>
      </c>
      <c r="EZ218" s="273">
        <f t="shared" si="825"/>
        <v>2.7974581546548625</v>
      </c>
      <c r="FA218" s="273">
        <f t="shared" si="825"/>
        <v>1.5136060956519353</v>
      </c>
      <c r="FB218" s="273">
        <f t="shared" si="825"/>
        <v>1.0964890123768629</v>
      </c>
      <c r="FC218" s="273">
        <f t="shared" si="825"/>
        <v>0.33296261498459589</v>
      </c>
      <c r="FD218" s="273">
        <f t="shared" si="825"/>
        <v>0.59106926620493472</v>
      </c>
      <c r="FE218" s="273">
        <f t="shared" si="825"/>
        <v>0.71557911828380238</v>
      </c>
      <c r="FF218" s="273">
        <f t="shared" si="825"/>
        <v>1.1142219909816165</v>
      </c>
      <c r="FG218" s="273">
        <f t="shared" si="825"/>
        <v>1.7846292718672976</v>
      </c>
      <c r="FH218" s="273">
        <f t="shared" si="825"/>
        <v>0.50993545764090054</v>
      </c>
      <c r="FI218" s="273">
        <f t="shared" si="825"/>
        <v>3.0950048971596473</v>
      </c>
      <c r="FJ218" s="273">
        <f t="shared" si="825"/>
        <v>0.80303565542248112</v>
      </c>
      <c r="FK218" s="273">
        <f t="shared" si="825"/>
        <v>0.45814505196565747</v>
      </c>
      <c r="FL218" s="273" t="str">
        <f t="shared" si="825"/>
        <v>-</v>
      </c>
      <c r="FM218" s="273">
        <f t="shared" si="825"/>
        <v>1.2279837375964719</v>
      </c>
      <c r="FN218" s="273">
        <f t="shared" si="825"/>
        <v>1.5299743662774141</v>
      </c>
      <c r="FO218" s="273">
        <f t="shared" si="825"/>
        <v>1.2020243259731236</v>
      </c>
      <c r="FP218" s="273">
        <f t="shared" si="825"/>
        <v>0.99473440547186354</v>
      </c>
      <c r="FQ218" s="273">
        <f t="shared" si="825"/>
        <v>1.0248366013071895</v>
      </c>
      <c r="FR218" s="273">
        <f t="shared" si="825"/>
        <v>0.91688162797363137</v>
      </c>
      <c r="FS218" s="273">
        <f t="shared" si="825"/>
        <v>1.0885436683947227</v>
      </c>
      <c r="FT218" s="273" t="str">
        <f t="shared" si="825"/>
        <v>-</v>
      </c>
      <c r="FU218" s="273" t="str">
        <f t="shared" si="825"/>
        <v>-</v>
      </c>
      <c r="FV218" s="273">
        <f t="shared" si="825"/>
        <v>0.37057877813504825</v>
      </c>
      <c r="FW218" s="273" t="str">
        <f t="shared" si="825"/>
        <v>-</v>
      </c>
      <c r="FX218" s="273">
        <f t="shared" si="825"/>
        <v>1.3418885686839577</v>
      </c>
      <c r="FY218" s="273">
        <f t="shared" si="825"/>
        <v>1.1105928176795581</v>
      </c>
      <c r="FZ218" s="273">
        <f t="shared" si="825"/>
        <v>0.98751883521231598</v>
      </c>
      <c r="GA218" s="273">
        <f t="shared" si="825"/>
        <v>1.923853634124562</v>
      </c>
      <c r="GB218" s="273">
        <f t="shared" si="825"/>
        <v>1.039309652933404</v>
      </c>
      <c r="GC218" s="273" t="str">
        <f t="shared" si="825"/>
        <v>-</v>
      </c>
      <c r="GD218" s="273">
        <f t="shared" si="825"/>
        <v>0.31448939376376495</v>
      </c>
      <c r="GE218" s="273">
        <f t="shared" si="825"/>
        <v>0.42305629092935765</v>
      </c>
      <c r="GF218" s="273">
        <f t="shared" si="825"/>
        <v>0.6006853113983549</v>
      </c>
      <c r="GG218" s="273">
        <f t="shared" si="825"/>
        <v>2.4999227996273645</v>
      </c>
      <c r="GH218" s="273">
        <f t="shared" si="825"/>
        <v>0.30895064707172626</v>
      </c>
      <c r="GI218" s="273">
        <f t="shared" si="825"/>
        <v>1.3044401544401545</v>
      </c>
      <c r="GJ218" s="273">
        <f t="shared" si="825"/>
        <v>0.89706315686081917</v>
      </c>
      <c r="GK218" s="273">
        <f t="shared" si="825"/>
        <v>2.2193836477046656</v>
      </c>
      <c r="GL218" s="273">
        <f t="shared" si="825"/>
        <v>1.868688563420315</v>
      </c>
      <c r="GM218" s="273" t="str">
        <f t="shared" si="825"/>
        <v>-</v>
      </c>
      <c r="GN218" s="273" t="str">
        <f t="shared" si="825"/>
        <v>-</v>
      </c>
      <c r="GO218" s="273" t="str">
        <f t="shared" si="825"/>
        <v>-</v>
      </c>
      <c r="GP218" s="273">
        <f t="shared" si="825"/>
        <v>2.9437290388361887</v>
      </c>
      <c r="GQ218" s="273">
        <f t="shared" si="825"/>
        <v>0.44835891089108915</v>
      </c>
      <c r="GR218" s="273">
        <f t="shared" si="825"/>
        <v>2.0682292671801261</v>
      </c>
      <c r="GS218" s="273">
        <f t="shared" si="825"/>
        <v>4.2023043543318872</v>
      </c>
      <c r="GT218" s="273" t="str">
        <f t="shared" si="825"/>
        <v>-</v>
      </c>
      <c r="GU218" s="273" t="str">
        <f t="shared" si="825"/>
        <v>-</v>
      </c>
      <c r="GV218" s="273" t="str">
        <f t="shared" si="825"/>
        <v>-</v>
      </c>
      <c r="GW218" s="273">
        <f t="shared" si="825"/>
        <v>0.25852954409118178</v>
      </c>
      <c r="GX218" s="273" t="str">
        <f t="shared" si="825"/>
        <v>-</v>
      </c>
      <c r="GY218" s="273">
        <f t="shared" si="825"/>
        <v>1.7748576012678587</v>
      </c>
      <c r="GZ218" s="273">
        <f t="shared" si="825"/>
        <v>1.4925534131750549</v>
      </c>
      <c r="HA218" s="273">
        <f t="shared" ref="HA218:HH218" si="826">+IF(ISERROR(HA198/HA177),"-",(HA198/HA177))</f>
        <v>1.2816606325694226</v>
      </c>
      <c r="HB218" s="273">
        <f t="shared" si="826"/>
        <v>5.3207398455152122</v>
      </c>
      <c r="HC218" s="273">
        <f t="shared" si="826"/>
        <v>1.1238036944087779</v>
      </c>
      <c r="HD218" s="273">
        <f t="shared" si="826"/>
        <v>1.4522037779049799</v>
      </c>
      <c r="HE218" s="273">
        <f t="shared" si="826"/>
        <v>0.32843344400845159</v>
      </c>
      <c r="HF218" s="273">
        <f t="shared" si="826"/>
        <v>0.6113869471483635</v>
      </c>
      <c r="HG218" s="273">
        <f t="shared" si="826"/>
        <v>0.30293918918918922</v>
      </c>
      <c r="HH218" s="273">
        <f t="shared" si="826"/>
        <v>0</v>
      </c>
    </row>
    <row r="219" spans="1:216" x14ac:dyDescent="0.2">
      <c r="A219" s="263" t="s">
        <v>235</v>
      </c>
      <c r="B219" s="273">
        <f t="shared" si="792"/>
        <v>13.206668432415558</v>
      </c>
      <c r="C219" s="273">
        <f t="shared" si="792"/>
        <v>3.0430206769452326</v>
      </c>
      <c r="D219" s="273">
        <f t="shared" si="792"/>
        <v>2.5632009299398471</v>
      </c>
      <c r="E219" s="273">
        <f t="shared" si="792"/>
        <v>2.2353452204914213</v>
      </c>
      <c r="F219" s="273">
        <f t="shared" si="792"/>
        <v>1.984749329910529</v>
      </c>
      <c r="G219" s="273">
        <f t="shared" si="792"/>
        <v>1.432863087153657</v>
      </c>
      <c r="H219" s="273">
        <f t="shared" si="792"/>
        <v>1.5246648437468791</v>
      </c>
      <c r="I219" s="273">
        <f t="shared" ref="I219" si="827">+IF(ISERROR(I199/I178),"-",(I199/I178))</f>
        <v>1.8738951466747069</v>
      </c>
      <c r="J219" s="273">
        <f t="shared" ref="J219:CB219" si="828">+IF(ISERROR(J199/J178),"-",(J199/J178))</f>
        <v>0.6495768013916724</v>
      </c>
      <c r="K219" s="273">
        <f t="shared" si="828"/>
        <v>1.5054336919617808</v>
      </c>
      <c r="L219" s="273">
        <f t="shared" si="828"/>
        <v>1.7163968311273601</v>
      </c>
      <c r="M219" s="273">
        <f t="shared" si="828"/>
        <v>0.4256949267863977</v>
      </c>
      <c r="N219" s="273">
        <f t="shared" ref="N219:P219" si="829">+IF(ISERROR(N199/N178),"-",(N199/N178))</f>
        <v>0.81168205449982067</v>
      </c>
      <c r="O219" s="273">
        <f t="shared" si="829"/>
        <v>0.81095991173225446</v>
      </c>
      <c r="P219" s="273">
        <f t="shared" si="829"/>
        <v>0.86132385120350108</v>
      </c>
      <c r="Q219" s="273">
        <f t="shared" si="828"/>
        <v>1.7018917668060629</v>
      </c>
      <c r="R219" s="273">
        <f t="shared" si="828"/>
        <v>0.82622972643163006</v>
      </c>
      <c r="S219" s="273">
        <f t="shared" si="828"/>
        <v>4.0842141267741159</v>
      </c>
      <c r="T219" s="273">
        <f t="shared" si="828"/>
        <v>1.6446026111776852</v>
      </c>
      <c r="U219" s="273">
        <f t="shared" si="828"/>
        <v>1.7634219069976524</v>
      </c>
      <c r="V219" s="273">
        <f t="shared" si="828"/>
        <v>0.68307230594190449</v>
      </c>
      <c r="W219" s="273">
        <f t="shared" si="828"/>
        <v>1.3341789924557113</v>
      </c>
      <c r="X219" s="273">
        <f t="shared" si="828"/>
        <v>1.3495525057172861</v>
      </c>
      <c r="Y219" s="273">
        <f t="shared" si="828"/>
        <v>0.865406076500293</v>
      </c>
      <c r="Z219" s="273">
        <f t="shared" si="828"/>
        <v>8.0758680118986703</v>
      </c>
      <c r="AA219" s="273">
        <f t="shared" si="828"/>
        <v>7.8508616757762208</v>
      </c>
      <c r="AB219" s="273">
        <f t="shared" si="828"/>
        <v>7.0690947491663749</v>
      </c>
      <c r="AC219" s="273">
        <f t="shared" si="828"/>
        <v>2.9254291667040047</v>
      </c>
      <c r="AD219" s="273">
        <f t="shared" si="828"/>
        <v>2.0210321897977979</v>
      </c>
      <c r="AE219" s="273">
        <f t="shared" si="828"/>
        <v>2.6036684259101621</v>
      </c>
      <c r="AF219" s="273">
        <f t="shared" si="828"/>
        <v>4.0042611607945471</v>
      </c>
      <c r="AG219" s="273">
        <f t="shared" si="828"/>
        <v>4.6896458329529338</v>
      </c>
      <c r="AH219" s="273">
        <f t="shared" si="828"/>
        <v>3.7350016082402986</v>
      </c>
      <c r="AI219" s="273">
        <f t="shared" si="828"/>
        <v>1.3892628398791542</v>
      </c>
      <c r="AJ219" s="273">
        <f t="shared" si="828"/>
        <v>2.4489854249250698</v>
      </c>
      <c r="AK219" s="273">
        <f t="shared" si="828"/>
        <v>1.2995061752406885</v>
      </c>
      <c r="AL219" s="273">
        <f t="shared" si="828"/>
        <v>3.6032964672183327</v>
      </c>
      <c r="AM219" s="273">
        <f t="shared" si="828"/>
        <v>3.0697060471212487</v>
      </c>
      <c r="AN219" s="273">
        <f t="shared" si="828"/>
        <v>0.95266836086404061</v>
      </c>
      <c r="AO219" s="273">
        <f t="shared" si="828"/>
        <v>1.4942584996298025</v>
      </c>
      <c r="AP219" s="273">
        <f t="shared" si="828"/>
        <v>2.0482502776285583</v>
      </c>
      <c r="AQ219" s="273">
        <f t="shared" si="828"/>
        <v>1.7071324599708879</v>
      </c>
      <c r="AR219" s="273">
        <f t="shared" si="828"/>
        <v>2.2560331831053326</v>
      </c>
      <c r="AS219" s="273">
        <f t="shared" si="828"/>
        <v>2.7877902506535444</v>
      </c>
      <c r="AT219" s="273">
        <f t="shared" si="828"/>
        <v>1.899306949078428</v>
      </c>
      <c r="AU219" s="273">
        <f t="shared" si="828"/>
        <v>0.40021526418786696</v>
      </c>
      <c r="AV219" s="273">
        <f t="shared" si="828"/>
        <v>2.1329248079482288</v>
      </c>
      <c r="AW219" s="273">
        <f t="shared" si="828"/>
        <v>1.8160502418738862</v>
      </c>
      <c r="AX219" s="273">
        <f t="shared" si="828"/>
        <v>6.0144823482744938</v>
      </c>
      <c r="AY219" s="273">
        <f t="shared" si="828"/>
        <v>1.1562129447840381</v>
      </c>
      <c r="AZ219" s="273">
        <f t="shared" si="828"/>
        <v>0.98038834230990057</v>
      </c>
      <c r="BA219" s="273">
        <f t="shared" si="828"/>
        <v>1.8864749082007342E-2</v>
      </c>
      <c r="BB219" s="273">
        <f t="shared" si="828"/>
        <v>1.125935014829007</v>
      </c>
      <c r="BC219" s="273">
        <f t="shared" si="828"/>
        <v>0.65922898917679285</v>
      </c>
      <c r="BD219" s="273">
        <f t="shared" si="828"/>
        <v>2.2852699148827873</v>
      </c>
      <c r="BE219" s="273" t="str">
        <f t="shared" si="828"/>
        <v>-</v>
      </c>
      <c r="BF219" s="273" t="str">
        <f t="shared" si="828"/>
        <v>-</v>
      </c>
      <c r="BG219" s="273">
        <f t="shared" ref="BG219:BM219" si="830">+IF(ISERROR(BG199/BG178),"-",(BG199/BG178))</f>
        <v>2.8119012161826755</v>
      </c>
      <c r="BH219" s="273">
        <f t="shared" si="830"/>
        <v>1.80204320884274E-2</v>
      </c>
      <c r="BI219" s="273">
        <f t="shared" si="830"/>
        <v>3.5355505838699117</v>
      </c>
      <c r="BJ219" s="273">
        <f t="shared" si="830"/>
        <v>0.38179800221975585</v>
      </c>
      <c r="BK219" s="273" t="str">
        <f t="shared" si="830"/>
        <v>-</v>
      </c>
      <c r="BL219" s="273" t="str">
        <f t="shared" si="830"/>
        <v>-</v>
      </c>
      <c r="BM219" s="273" t="str">
        <f t="shared" si="830"/>
        <v>-</v>
      </c>
      <c r="BN219" s="273">
        <f t="shared" si="828"/>
        <v>0.37847693044211728</v>
      </c>
      <c r="BO219" s="273" t="str">
        <f t="shared" si="828"/>
        <v>-</v>
      </c>
      <c r="BP219" s="273">
        <f t="shared" si="828"/>
        <v>1.4500144806863846</v>
      </c>
      <c r="BQ219" s="273">
        <f t="shared" si="828"/>
        <v>0.31078902450455714</v>
      </c>
      <c r="BR219" s="273" t="str">
        <f t="shared" si="828"/>
        <v>-</v>
      </c>
      <c r="BS219" s="273" t="str">
        <f t="shared" si="828"/>
        <v>-</v>
      </c>
      <c r="BT219" s="273" t="str">
        <f t="shared" si="828"/>
        <v>-</v>
      </c>
      <c r="BU219" s="273">
        <f t="shared" si="828"/>
        <v>0.55301169508559378</v>
      </c>
      <c r="BV219" s="273">
        <f t="shared" si="828"/>
        <v>5.1919911558776566E-2</v>
      </c>
      <c r="BW219" s="273">
        <f t="shared" si="828"/>
        <v>3.1611705612579164</v>
      </c>
      <c r="BX219" s="273">
        <f t="shared" si="828"/>
        <v>0.43247359634214211</v>
      </c>
      <c r="BY219" s="273">
        <f t="shared" si="828"/>
        <v>0.9446085672082718</v>
      </c>
      <c r="BZ219" s="273" t="str">
        <f t="shared" si="828"/>
        <v>-</v>
      </c>
      <c r="CA219" s="273" t="str">
        <f t="shared" si="828"/>
        <v>-</v>
      </c>
      <c r="CB219" s="273">
        <f t="shared" si="828"/>
        <v>2.0973443412452699</v>
      </c>
      <c r="CC219" s="273" t="str">
        <f t="shared" ref="CC219:EN219" si="831">+IF(ISERROR(CC199/CC178),"-",(CC199/CC178))</f>
        <v>-</v>
      </c>
      <c r="CD219" s="273">
        <f t="shared" si="831"/>
        <v>1.7788374205267938</v>
      </c>
      <c r="CE219" s="273">
        <f t="shared" si="831"/>
        <v>7.4185228604923811E-2</v>
      </c>
      <c r="CF219" s="273" t="str">
        <f t="shared" si="831"/>
        <v>-</v>
      </c>
      <c r="CG219" s="273" t="str">
        <f t="shared" si="831"/>
        <v>-</v>
      </c>
      <c r="CH219" s="273" t="str">
        <f t="shared" si="831"/>
        <v>-</v>
      </c>
      <c r="CI219" s="273">
        <f t="shared" si="831"/>
        <v>1.1152916227984662</v>
      </c>
      <c r="CJ219" s="273">
        <f t="shared" si="831"/>
        <v>4.846634056021918E-2</v>
      </c>
      <c r="CK219" s="273">
        <f t="shared" si="831"/>
        <v>1.1632002877151078</v>
      </c>
      <c r="CL219" s="273">
        <f t="shared" si="831"/>
        <v>0.57133036941721105</v>
      </c>
      <c r="CM219" s="273" t="str">
        <f t="shared" si="831"/>
        <v>-</v>
      </c>
      <c r="CN219" s="273" t="str">
        <f t="shared" si="831"/>
        <v>-</v>
      </c>
      <c r="CO219" s="273">
        <f t="shared" si="831"/>
        <v>1.667551041944715</v>
      </c>
      <c r="CP219" s="273">
        <f t="shared" si="831"/>
        <v>1.2940199358283446</v>
      </c>
      <c r="CQ219" s="273">
        <f t="shared" si="831"/>
        <v>0.36237552979625187</v>
      </c>
      <c r="CR219" s="273">
        <f t="shared" si="831"/>
        <v>0.73931880910561787</v>
      </c>
      <c r="CS219" s="273">
        <f t="shared" si="831"/>
        <v>0.74434815792730724</v>
      </c>
      <c r="CT219" s="273">
        <f t="shared" si="831"/>
        <v>0.87336143052881698</v>
      </c>
      <c r="CU219" s="273">
        <f t="shared" si="831"/>
        <v>0.8574862350484147</v>
      </c>
      <c r="CV219" s="273">
        <f t="shared" si="831"/>
        <v>3.1205588268451954</v>
      </c>
      <c r="CW219" s="273">
        <f t="shared" si="824"/>
        <v>1.178637013337372</v>
      </c>
      <c r="CX219" s="273" t="str">
        <f t="shared" si="831"/>
        <v>-</v>
      </c>
      <c r="CY219" s="273" t="str">
        <f t="shared" si="831"/>
        <v>-</v>
      </c>
      <c r="CZ219" s="273" t="str">
        <f t="shared" si="831"/>
        <v>-</v>
      </c>
      <c r="DA219" s="273">
        <f t="shared" si="831"/>
        <v>0.72644571203776553</v>
      </c>
      <c r="DB219" s="273">
        <f t="shared" si="831"/>
        <v>1.2659441505890152</v>
      </c>
      <c r="DC219" s="273">
        <f t="shared" si="831"/>
        <v>4.3556626506024099</v>
      </c>
      <c r="DD219" s="273">
        <f t="shared" si="831"/>
        <v>7.0772028284110524</v>
      </c>
      <c r="DE219" s="273">
        <f t="shared" si="831"/>
        <v>0.72077463559123867</v>
      </c>
      <c r="DF219" s="273">
        <f t="shared" si="831"/>
        <v>3.3092282147492273</v>
      </c>
      <c r="DG219" s="273">
        <f t="shared" si="831"/>
        <v>7.8647047500470988</v>
      </c>
      <c r="DH219" s="273">
        <f t="shared" si="831"/>
        <v>10.649510093259355</v>
      </c>
      <c r="DI219" s="273" t="str">
        <f t="shared" si="831"/>
        <v>-</v>
      </c>
      <c r="DJ219" s="273">
        <f t="shared" si="831"/>
        <v>82.272467160879174</v>
      </c>
      <c r="DK219" s="273">
        <f t="shared" si="831"/>
        <v>4.4581382761853927</v>
      </c>
      <c r="DL219" s="273">
        <f t="shared" si="831"/>
        <v>3.7574586604351738</v>
      </c>
      <c r="DM219" s="273">
        <f t="shared" si="831"/>
        <v>3.1770453777581409</v>
      </c>
      <c r="DN219" s="273">
        <f t="shared" si="831"/>
        <v>1.6032423481290055</v>
      </c>
      <c r="DO219" s="273">
        <f t="shared" si="831"/>
        <v>1.7467163298025774</v>
      </c>
      <c r="DP219" s="273">
        <f t="shared" si="831"/>
        <v>3.3522386591006001</v>
      </c>
      <c r="DQ219" s="273">
        <f t="shared" si="831"/>
        <v>2.057637020078217</v>
      </c>
      <c r="DR219" s="273">
        <f t="shared" si="831"/>
        <v>0.46581487019165418</v>
      </c>
      <c r="DS219" s="273">
        <f t="shared" si="831"/>
        <v>0.55472414183754393</v>
      </c>
      <c r="DT219" s="273">
        <f t="shared" si="831"/>
        <v>1.0042455052425143</v>
      </c>
      <c r="DU219" s="273">
        <f t="shared" si="831"/>
        <v>1.1777848775292867</v>
      </c>
      <c r="DV219" s="273">
        <f t="shared" si="831"/>
        <v>3.17698123271387</v>
      </c>
      <c r="DW219" s="273">
        <f t="shared" si="831"/>
        <v>1.0334635111239874</v>
      </c>
      <c r="DX219" s="273">
        <f t="shared" si="831"/>
        <v>1.7687552678167222</v>
      </c>
      <c r="DY219" s="273">
        <f t="shared" si="831"/>
        <v>4.4657938612075325</v>
      </c>
      <c r="DZ219" s="273">
        <f t="shared" si="831"/>
        <v>2.1138151499765501</v>
      </c>
      <c r="EA219" s="273" t="str">
        <f t="shared" si="831"/>
        <v>-</v>
      </c>
      <c r="EB219" s="273">
        <f t="shared" si="831"/>
        <v>0.57575978161965424</v>
      </c>
      <c r="EC219" s="273">
        <f t="shared" si="831"/>
        <v>1.4518973496003365</v>
      </c>
      <c r="ED219" s="273">
        <f t="shared" si="831"/>
        <v>1.1018748427672955</v>
      </c>
      <c r="EE219" s="273">
        <f t="shared" si="831"/>
        <v>3.657731677925335</v>
      </c>
      <c r="EF219" s="273">
        <f t="shared" si="831"/>
        <v>1.4238390291391678</v>
      </c>
      <c r="EG219" s="273">
        <f t="shared" si="831"/>
        <v>1.8618010423730604</v>
      </c>
      <c r="EH219" s="273">
        <f t="shared" si="831"/>
        <v>4.3031774560945522</v>
      </c>
      <c r="EI219" s="273">
        <f t="shared" si="831"/>
        <v>2.1027502207105861</v>
      </c>
      <c r="EJ219" s="273">
        <f t="shared" si="831"/>
        <v>0.46581487019165418</v>
      </c>
      <c r="EK219" s="273">
        <f t="shared" si="831"/>
        <v>0.57262538789676598</v>
      </c>
      <c r="EL219" s="273">
        <f t="shared" si="831"/>
        <v>1.3123166319482513</v>
      </c>
      <c r="EM219" s="273">
        <f t="shared" si="831"/>
        <v>1.1673556667192517</v>
      </c>
      <c r="EN219" s="273">
        <f t="shared" si="831"/>
        <v>2.1573515841995841</v>
      </c>
      <c r="EO219" s="273">
        <f t="shared" ref="EO219:GZ219" si="832">+IF(ISERROR(EO199/EO178),"-",(EO199/EO178))</f>
        <v>0.59733497454727535</v>
      </c>
      <c r="EP219" s="273">
        <f t="shared" si="832"/>
        <v>0.94555399618554103</v>
      </c>
      <c r="EQ219" s="273">
        <f t="shared" si="832"/>
        <v>2.5414460155411183</v>
      </c>
      <c r="ER219" s="273">
        <f t="shared" si="832"/>
        <v>2.6600784788119367</v>
      </c>
      <c r="ES219" s="273" t="str">
        <f t="shared" si="832"/>
        <v>-</v>
      </c>
      <c r="ET219" s="273">
        <f t="shared" si="832"/>
        <v>0.19067625899280577</v>
      </c>
      <c r="EU219" s="273">
        <f t="shared" si="832"/>
        <v>1.92479964381122</v>
      </c>
      <c r="EV219" s="273">
        <f t="shared" si="832"/>
        <v>0.51704044117647063</v>
      </c>
      <c r="EW219" s="273">
        <f t="shared" si="832"/>
        <v>1.84775128396705</v>
      </c>
      <c r="EX219" s="273">
        <f t="shared" si="832"/>
        <v>0.6484764137122766</v>
      </c>
      <c r="EY219" s="273">
        <f t="shared" si="832"/>
        <v>1.9431917316919498</v>
      </c>
      <c r="EZ219" s="273">
        <f t="shared" si="832"/>
        <v>2.3290376422014321</v>
      </c>
      <c r="FA219" s="273">
        <f t="shared" si="832"/>
        <v>1.7511652891489664</v>
      </c>
      <c r="FB219" s="273">
        <f t="shared" si="832"/>
        <v>0.48245614035087719</v>
      </c>
      <c r="FC219" s="273">
        <f t="shared" si="832"/>
        <v>0.23749477691629139</v>
      </c>
      <c r="FD219" s="273">
        <f t="shared" si="832"/>
        <v>0.65240951346516307</v>
      </c>
      <c r="FE219" s="273">
        <f t="shared" si="832"/>
        <v>0.60669158030469461</v>
      </c>
      <c r="FF219" s="273">
        <f t="shared" si="832"/>
        <v>1.5318041933912923</v>
      </c>
      <c r="FG219" s="273">
        <f t="shared" si="832"/>
        <v>1.0215918821829559</v>
      </c>
      <c r="FH219" s="273">
        <f t="shared" si="832"/>
        <v>0.6739547816875765</v>
      </c>
      <c r="FI219" s="273">
        <f t="shared" si="832"/>
        <v>2.9918050688924973</v>
      </c>
      <c r="FJ219" s="273">
        <f t="shared" si="832"/>
        <v>1.3598897135831702</v>
      </c>
      <c r="FK219" s="273" t="str">
        <f t="shared" si="832"/>
        <v>-</v>
      </c>
      <c r="FL219" s="273" t="str">
        <f t="shared" si="832"/>
        <v>-</v>
      </c>
      <c r="FM219" s="273">
        <f t="shared" si="832"/>
        <v>1.0653266331658291</v>
      </c>
      <c r="FN219" s="273">
        <f t="shared" si="832"/>
        <v>0.29914177289092148</v>
      </c>
      <c r="FO219" s="273">
        <f t="shared" si="832"/>
        <v>1.365249653376619</v>
      </c>
      <c r="FP219" s="273">
        <f t="shared" si="832"/>
        <v>1.6689510444286362</v>
      </c>
      <c r="FQ219" s="273" t="str">
        <f t="shared" si="832"/>
        <v>-</v>
      </c>
      <c r="FR219" s="273" t="str">
        <f t="shared" si="832"/>
        <v>-</v>
      </c>
      <c r="FS219" s="273">
        <f t="shared" si="832"/>
        <v>0.99037202727126317</v>
      </c>
      <c r="FT219" s="273" t="str">
        <f t="shared" si="832"/>
        <v>-</v>
      </c>
      <c r="FU219" s="273" t="str">
        <f t="shared" si="832"/>
        <v>-</v>
      </c>
      <c r="FV219" s="273">
        <f t="shared" si="832"/>
        <v>0.21916056272526449</v>
      </c>
      <c r="FW219" s="273">
        <f t="shared" si="832"/>
        <v>0.34655555555555556</v>
      </c>
      <c r="FX219" s="273">
        <f t="shared" si="832"/>
        <v>1.3517267845060892</v>
      </c>
      <c r="FY219" s="273">
        <f t="shared" si="832"/>
        <v>0.86172403844019796</v>
      </c>
      <c r="FZ219" s="273">
        <f t="shared" si="832"/>
        <v>0.85098965165427776</v>
      </c>
      <c r="GA219" s="273">
        <f t="shared" si="832"/>
        <v>1.473908554852521</v>
      </c>
      <c r="GB219" s="273">
        <f t="shared" si="832"/>
        <v>1.14941573527565</v>
      </c>
      <c r="GC219" s="273" t="str">
        <f t="shared" si="832"/>
        <v>-</v>
      </c>
      <c r="GD219" s="273">
        <f t="shared" si="832"/>
        <v>0.17172976441470347</v>
      </c>
      <c r="GE219" s="273">
        <f t="shared" si="832"/>
        <v>0.68655438764134413</v>
      </c>
      <c r="GF219" s="273">
        <f t="shared" si="832"/>
        <v>0.80237743806009487</v>
      </c>
      <c r="GG219" s="273">
        <f t="shared" si="832"/>
        <v>2.9568572709466348</v>
      </c>
      <c r="GH219" s="273" t="str">
        <f t="shared" si="832"/>
        <v>-</v>
      </c>
      <c r="GI219" s="273" t="str">
        <f t="shared" si="832"/>
        <v>-</v>
      </c>
      <c r="GJ219" s="273">
        <f t="shared" si="832"/>
        <v>3.0072654196939248</v>
      </c>
      <c r="GK219" s="273">
        <f t="shared" si="832"/>
        <v>2.0492191109790352</v>
      </c>
      <c r="GL219" s="273">
        <f t="shared" si="832"/>
        <v>2.4912132201626118</v>
      </c>
      <c r="GM219" s="273" t="str">
        <f t="shared" si="832"/>
        <v>-</v>
      </c>
      <c r="GN219" s="273" t="str">
        <f t="shared" si="832"/>
        <v>-</v>
      </c>
      <c r="GO219" s="273" t="str">
        <f t="shared" si="832"/>
        <v>-</v>
      </c>
      <c r="GP219" s="273">
        <f t="shared" si="832"/>
        <v>2.8191691666242944</v>
      </c>
      <c r="GQ219" s="273" t="str">
        <f t="shared" si="832"/>
        <v>-</v>
      </c>
      <c r="GR219" s="273">
        <f t="shared" si="832"/>
        <v>1.8252217303107927</v>
      </c>
      <c r="GS219" s="273">
        <f t="shared" si="832"/>
        <v>3.5993032988099971</v>
      </c>
      <c r="GT219" s="273" t="str">
        <f t="shared" si="832"/>
        <v>-</v>
      </c>
      <c r="GU219" s="273" t="str">
        <f t="shared" si="832"/>
        <v>-</v>
      </c>
      <c r="GV219" s="273" t="str">
        <f t="shared" si="832"/>
        <v>-</v>
      </c>
      <c r="GW219" s="273" t="str">
        <f t="shared" si="832"/>
        <v>-</v>
      </c>
      <c r="GX219" s="273" t="str">
        <f t="shared" si="832"/>
        <v>-</v>
      </c>
      <c r="GY219" s="273">
        <f t="shared" si="832"/>
        <v>1.612282376292868</v>
      </c>
      <c r="GZ219" s="273">
        <f t="shared" si="832"/>
        <v>1.1584306224303587</v>
      </c>
      <c r="HA219" s="273">
        <f t="shared" ref="HA219:HH219" si="833">+IF(ISERROR(HA199/HA178),"-",(HA199/HA178))</f>
        <v>1.3023515142029893</v>
      </c>
      <c r="HB219" s="273">
        <f t="shared" si="833"/>
        <v>1.7540834845735027</v>
      </c>
      <c r="HC219" s="273">
        <f t="shared" si="833"/>
        <v>1.2833602423797648</v>
      </c>
      <c r="HD219" s="273">
        <f t="shared" si="833"/>
        <v>1.2391666666666667</v>
      </c>
      <c r="HE219" s="273">
        <f t="shared" si="833"/>
        <v>0.41288939995818524</v>
      </c>
      <c r="HF219" s="273">
        <f t="shared" si="833"/>
        <v>0.76759534894131343</v>
      </c>
      <c r="HG219" s="273">
        <f t="shared" si="833"/>
        <v>0.49767996155694377</v>
      </c>
      <c r="HH219" s="273">
        <f t="shared" si="833"/>
        <v>0</v>
      </c>
    </row>
    <row r="220" spans="1:216" x14ac:dyDescent="0.2">
      <c r="A220" s="263" t="s">
        <v>236</v>
      </c>
      <c r="B220" s="273">
        <f t="shared" si="792"/>
        <v>12.799412834153719</v>
      </c>
      <c r="C220" s="273">
        <f t="shared" si="792"/>
        <v>3.0792375729583314</v>
      </c>
      <c r="D220" s="273">
        <f t="shared" si="792"/>
        <v>3.0898470030436536</v>
      </c>
      <c r="E220" s="273">
        <f t="shared" si="792"/>
        <v>2.5464382144048971</v>
      </c>
      <c r="F220" s="273">
        <f t="shared" si="792"/>
        <v>2.0113611737305552</v>
      </c>
      <c r="G220" s="273">
        <f t="shared" si="792"/>
        <v>2.1211062125698845</v>
      </c>
      <c r="H220" s="273">
        <f t="shared" si="792"/>
        <v>2.5508562564891606</v>
      </c>
      <c r="I220" s="273">
        <f t="shared" ref="I220" si="834">+IF(ISERROR(I200/I179),"-",(I200/I179))</f>
        <v>1.9513819594470225</v>
      </c>
      <c r="J220" s="273">
        <f t="shared" ref="J220:CB220" si="835">+IF(ISERROR(J200/J179),"-",(J200/J179))</f>
        <v>2.3076976541484453</v>
      </c>
      <c r="K220" s="273">
        <f t="shared" si="835"/>
        <v>1.8977026928498517</v>
      </c>
      <c r="L220" s="273">
        <f t="shared" si="835"/>
        <v>1.8495556315159802</v>
      </c>
      <c r="M220" s="273">
        <f t="shared" si="835"/>
        <v>1.601116927384503</v>
      </c>
      <c r="N220" s="273">
        <f t="shared" ref="N220:P220" si="836">+IF(ISERROR(N200/N179),"-",(N200/N179))</f>
        <v>0.87113742936154859</v>
      </c>
      <c r="O220" s="273">
        <f t="shared" si="836"/>
        <v>1.4047984056415759</v>
      </c>
      <c r="P220" s="273">
        <f t="shared" si="836"/>
        <v>0.22651006711409397</v>
      </c>
      <c r="Q220" s="273">
        <f t="shared" si="835"/>
        <v>0.74040399798420964</v>
      </c>
      <c r="R220" s="273">
        <f t="shared" si="835"/>
        <v>0.92037305981664697</v>
      </c>
      <c r="S220" s="273">
        <f t="shared" si="835"/>
        <v>1.2462659537771645</v>
      </c>
      <c r="T220" s="273">
        <f t="shared" si="835"/>
        <v>1.2764924812836518</v>
      </c>
      <c r="U220" s="273">
        <f t="shared" si="835"/>
        <v>1.29053996087986</v>
      </c>
      <c r="V220" s="273">
        <f t="shared" si="835"/>
        <v>0.61103309778341486</v>
      </c>
      <c r="W220" s="273">
        <f t="shared" si="835"/>
        <v>1.7132060245357832</v>
      </c>
      <c r="X220" s="273">
        <f t="shared" si="835"/>
        <v>2.2068740013020061</v>
      </c>
      <c r="Y220" s="273">
        <f t="shared" si="835"/>
        <v>0.73706211900060103</v>
      </c>
      <c r="Z220" s="273">
        <f t="shared" si="835"/>
        <v>7.6941712320398974</v>
      </c>
      <c r="AA220" s="273">
        <f t="shared" si="835"/>
        <v>7.4583643489745626</v>
      </c>
      <c r="AB220" s="273">
        <f t="shared" si="835"/>
        <v>4.9738337947814415</v>
      </c>
      <c r="AC220" s="273">
        <f t="shared" si="835"/>
        <v>3.9396421065825482</v>
      </c>
      <c r="AD220" s="273">
        <f t="shared" si="835"/>
        <v>3.3264090927006436</v>
      </c>
      <c r="AE220" s="273">
        <f t="shared" si="835"/>
        <v>1.6053092182030337</v>
      </c>
      <c r="AF220" s="273">
        <f t="shared" si="835"/>
        <v>3.832856387495176</v>
      </c>
      <c r="AG220" s="273">
        <f t="shared" si="835"/>
        <v>6.3209958090379006</v>
      </c>
      <c r="AH220" s="273">
        <f t="shared" si="835"/>
        <v>3.3888441786479624</v>
      </c>
      <c r="AI220" s="273">
        <f t="shared" si="835"/>
        <v>2.4014144663856225</v>
      </c>
      <c r="AJ220" s="273">
        <f t="shared" si="835"/>
        <v>3.5501504492313205</v>
      </c>
      <c r="AK220" s="273">
        <f t="shared" si="835"/>
        <v>3.346469941695843</v>
      </c>
      <c r="AL220" s="273">
        <f t="shared" si="835"/>
        <v>0.74831983385254419</v>
      </c>
      <c r="AM220" s="273">
        <f t="shared" si="835"/>
        <v>2.9325298160545628</v>
      </c>
      <c r="AN220" s="273">
        <f t="shared" si="835"/>
        <v>1.704246081389359</v>
      </c>
      <c r="AO220" s="273">
        <f t="shared" si="835"/>
        <v>1.6231853265876979</v>
      </c>
      <c r="AP220" s="273">
        <f t="shared" si="835"/>
        <v>1.8076533097132534</v>
      </c>
      <c r="AQ220" s="273" t="str">
        <f t="shared" si="835"/>
        <v>-</v>
      </c>
      <c r="AR220" s="273">
        <f t="shared" si="835"/>
        <v>2.6287466366429406</v>
      </c>
      <c r="AS220" s="273">
        <f t="shared" si="835"/>
        <v>1.5661184576064007</v>
      </c>
      <c r="AT220" s="273">
        <f t="shared" si="835"/>
        <v>2.0053103448275862</v>
      </c>
      <c r="AU220" s="273">
        <f t="shared" si="835"/>
        <v>1.3796477571820576</v>
      </c>
      <c r="AV220" s="273">
        <f t="shared" si="835"/>
        <v>2.6053237767448461</v>
      </c>
      <c r="AW220" s="273">
        <f t="shared" si="835"/>
        <v>1.2175833824578821</v>
      </c>
      <c r="AX220" s="273" t="str">
        <f t="shared" si="835"/>
        <v>-</v>
      </c>
      <c r="AY220" s="273">
        <f t="shared" si="835"/>
        <v>0.93412007303106903</v>
      </c>
      <c r="AZ220" s="273">
        <f t="shared" si="835"/>
        <v>0.71270313688255704</v>
      </c>
      <c r="BA220" s="273">
        <f t="shared" si="835"/>
        <v>1.8297930656434154E-2</v>
      </c>
      <c r="BB220" s="273">
        <f t="shared" si="835"/>
        <v>1.3840939900587439</v>
      </c>
      <c r="BC220" s="273">
        <f t="shared" si="835"/>
        <v>0.70536936698198482</v>
      </c>
      <c r="BD220" s="273" t="str">
        <f t="shared" si="835"/>
        <v>-</v>
      </c>
      <c r="BE220" s="273" t="str">
        <f t="shared" si="835"/>
        <v>-</v>
      </c>
      <c r="BF220" s="273" t="str">
        <f t="shared" si="835"/>
        <v>-</v>
      </c>
      <c r="BG220" s="273">
        <f t="shared" ref="BG220:BM220" si="837">+IF(ISERROR(BG200/BG179),"-",(BG200/BG179))</f>
        <v>0.5678467771639043</v>
      </c>
      <c r="BH220" s="273">
        <f t="shared" si="837"/>
        <v>4.5321301298999882E-2</v>
      </c>
      <c r="BI220" s="273">
        <f t="shared" si="837"/>
        <v>0.68368544600938963</v>
      </c>
      <c r="BJ220" s="273">
        <f t="shared" si="837"/>
        <v>0.21874038336158561</v>
      </c>
      <c r="BK220" s="273" t="str">
        <f t="shared" si="837"/>
        <v>-</v>
      </c>
      <c r="BL220" s="273" t="str">
        <f t="shared" si="837"/>
        <v>-</v>
      </c>
      <c r="BM220" s="273" t="str">
        <f t="shared" si="837"/>
        <v>-</v>
      </c>
      <c r="BN220" s="273">
        <f t="shared" si="835"/>
        <v>1.0473964072267636</v>
      </c>
      <c r="BO220" s="273" t="str">
        <f t="shared" si="835"/>
        <v>-</v>
      </c>
      <c r="BP220" s="273">
        <f t="shared" si="835"/>
        <v>5.3361692307692303</v>
      </c>
      <c r="BQ220" s="273">
        <f t="shared" si="835"/>
        <v>0.74851409848438111</v>
      </c>
      <c r="BR220" s="273">
        <f t="shared" si="835"/>
        <v>7.6821106821106824</v>
      </c>
      <c r="BS220" s="273" t="str">
        <f t="shared" si="835"/>
        <v>-</v>
      </c>
      <c r="BT220" s="273" t="str">
        <f t="shared" si="835"/>
        <v>-</v>
      </c>
      <c r="BU220" s="273">
        <f t="shared" si="835"/>
        <v>0.71581148727497657</v>
      </c>
      <c r="BV220" s="273" t="str">
        <f t="shared" si="835"/>
        <v>-</v>
      </c>
      <c r="BW220" s="273">
        <f t="shared" si="835"/>
        <v>0.69469971056439939</v>
      </c>
      <c r="BX220" s="273">
        <f t="shared" si="835"/>
        <v>0.6972571830355716</v>
      </c>
      <c r="BY220" s="273">
        <f t="shared" si="835"/>
        <v>2.8341247230136117</v>
      </c>
      <c r="BZ220" s="273" t="str">
        <f t="shared" si="835"/>
        <v>-</v>
      </c>
      <c r="CA220" s="273" t="str">
        <f t="shared" si="835"/>
        <v>-</v>
      </c>
      <c r="CB220" s="273">
        <f t="shared" si="835"/>
        <v>6.8314089692101745E-2</v>
      </c>
      <c r="CC220" s="273">
        <f t="shared" ref="CC220:EN220" si="838">+IF(ISERROR(CC200/CC179),"-",(CC200/CC179))</f>
        <v>2.2316487382450446E-2</v>
      </c>
      <c r="CD220" s="273" t="str">
        <f t="shared" si="838"/>
        <v>-</v>
      </c>
      <c r="CE220" s="273">
        <f t="shared" si="838"/>
        <v>0.13789629629629632</v>
      </c>
      <c r="CF220" s="273" t="str">
        <f t="shared" si="838"/>
        <v>-</v>
      </c>
      <c r="CG220" s="273" t="str">
        <f t="shared" si="838"/>
        <v>-</v>
      </c>
      <c r="CH220" s="273" t="str">
        <f t="shared" si="838"/>
        <v>-</v>
      </c>
      <c r="CI220" s="273">
        <f t="shared" si="838"/>
        <v>0.50745383140866795</v>
      </c>
      <c r="CJ220" s="273">
        <f t="shared" si="838"/>
        <v>7.5687753747084294E-2</v>
      </c>
      <c r="CK220" s="273">
        <f t="shared" si="838"/>
        <v>1.1291476682768273</v>
      </c>
      <c r="CL220" s="273">
        <f t="shared" si="838"/>
        <v>0.29772746524970156</v>
      </c>
      <c r="CM220" s="273">
        <f t="shared" si="838"/>
        <v>1.7248062015503876</v>
      </c>
      <c r="CN220" s="273" t="str">
        <f t="shared" si="838"/>
        <v>-</v>
      </c>
      <c r="CO220" s="273">
        <f t="shared" si="838"/>
        <v>1.40320474227759</v>
      </c>
      <c r="CP220" s="273">
        <f t="shared" si="838"/>
        <v>0.82639698865443745</v>
      </c>
      <c r="CQ220" s="273">
        <f t="shared" si="838"/>
        <v>0.49428294814189611</v>
      </c>
      <c r="CR220" s="273">
        <f t="shared" si="838"/>
        <v>0.68850415604418946</v>
      </c>
      <c r="CS220" s="273">
        <f t="shared" si="838"/>
        <v>0.58055444646098009</v>
      </c>
      <c r="CT220" s="273">
        <f t="shared" si="838"/>
        <v>1.0129600772898681</v>
      </c>
      <c r="CU220" s="273">
        <f t="shared" si="838"/>
        <v>0.48213614381587072</v>
      </c>
      <c r="CV220" s="273">
        <f t="shared" si="838"/>
        <v>1.5135430080537791</v>
      </c>
      <c r="CW220" s="273">
        <f t="shared" si="838"/>
        <v>1.1927817704399122</v>
      </c>
      <c r="CX220" s="273" t="str">
        <f t="shared" si="838"/>
        <v>-</v>
      </c>
      <c r="CY220" s="273" t="str">
        <f t="shared" si="838"/>
        <v>-</v>
      </c>
      <c r="CZ220" s="273" t="str">
        <f t="shared" si="838"/>
        <v>-</v>
      </c>
      <c r="DA220" s="273">
        <f t="shared" si="838"/>
        <v>0.93717654765804137</v>
      </c>
      <c r="DB220" s="273">
        <f t="shared" si="838"/>
        <v>1.0110848080900943</v>
      </c>
      <c r="DC220" s="273">
        <f t="shared" si="838"/>
        <v>1.7834919277237251</v>
      </c>
      <c r="DD220" s="273">
        <f t="shared" si="838"/>
        <v>8.1987690868316339</v>
      </c>
      <c r="DE220" s="273">
        <f t="shared" si="838"/>
        <v>1.9703629850694924</v>
      </c>
      <c r="DF220" s="273">
        <f t="shared" si="838"/>
        <v>2.8903706380471412</v>
      </c>
      <c r="DG220" s="273">
        <f t="shared" si="838"/>
        <v>9.733962856960515</v>
      </c>
      <c r="DH220" s="273">
        <f t="shared" si="838"/>
        <v>21.729294380178008</v>
      </c>
      <c r="DI220" s="273">
        <f t="shared" si="838"/>
        <v>19.570601176312127</v>
      </c>
      <c r="DJ220" s="273">
        <f t="shared" si="838"/>
        <v>26.481614597732928</v>
      </c>
      <c r="DK220" s="273">
        <f t="shared" si="838"/>
        <v>4.15320803708076</v>
      </c>
      <c r="DL220" s="273">
        <f t="shared" si="838"/>
        <v>3.0863620896670043</v>
      </c>
      <c r="DM220" s="273">
        <f t="shared" si="838"/>
        <v>2.3697483731688513</v>
      </c>
      <c r="DN220" s="273">
        <f t="shared" si="838"/>
        <v>1.7929664294671321</v>
      </c>
      <c r="DO220" s="273">
        <f t="shared" si="838"/>
        <v>1.6883390066587549</v>
      </c>
      <c r="DP220" s="273">
        <f t="shared" si="838"/>
        <v>3.0597609283413791</v>
      </c>
      <c r="DQ220" s="273">
        <f t="shared" si="838"/>
        <v>1.70572131147541</v>
      </c>
      <c r="DR220" s="273" t="str">
        <f t="shared" si="838"/>
        <v>-</v>
      </c>
      <c r="DS220" s="273">
        <f t="shared" si="838"/>
        <v>0.51440943582975918</v>
      </c>
      <c r="DT220" s="273">
        <f t="shared" si="838"/>
        <v>0.59236643120087551</v>
      </c>
      <c r="DU220" s="273">
        <f t="shared" si="838"/>
        <v>0.62305073047279425</v>
      </c>
      <c r="DV220" s="273">
        <f t="shared" si="838"/>
        <v>3.0442428286959804</v>
      </c>
      <c r="DW220" s="273">
        <f t="shared" si="838"/>
        <v>2.5534553781322376</v>
      </c>
      <c r="DX220" s="273">
        <f t="shared" si="838"/>
        <v>2.0437928432782404</v>
      </c>
      <c r="DY220" s="273">
        <f t="shared" si="838"/>
        <v>3.5432345876701361</v>
      </c>
      <c r="DZ220" s="273">
        <f t="shared" si="838"/>
        <v>1.5021749787234042</v>
      </c>
      <c r="EA220" s="273" t="str">
        <f t="shared" si="838"/>
        <v>-</v>
      </c>
      <c r="EB220" s="273">
        <f t="shared" si="838"/>
        <v>0.45553029883018237</v>
      </c>
      <c r="EC220" s="273">
        <f t="shared" si="838"/>
        <v>0.89925242692338725</v>
      </c>
      <c r="ED220" s="273">
        <f t="shared" si="838"/>
        <v>1.0603900210240536</v>
      </c>
      <c r="EE220" s="273">
        <f t="shared" si="838"/>
        <v>2.9788260903987389</v>
      </c>
      <c r="EF220" s="273">
        <f t="shared" si="838"/>
        <v>2.2808830869586907</v>
      </c>
      <c r="EG220" s="273">
        <f t="shared" si="838"/>
        <v>2.0882707985053588</v>
      </c>
      <c r="EH220" s="273">
        <f t="shared" si="838"/>
        <v>2.9258226667357619</v>
      </c>
      <c r="EI220" s="273">
        <f t="shared" si="838"/>
        <v>1.7530666886897635</v>
      </c>
      <c r="EJ220" s="273" t="str">
        <f t="shared" si="838"/>
        <v>-</v>
      </c>
      <c r="EK220" s="273">
        <f t="shared" si="838"/>
        <v>0.51839739267251062</v>
      </c>
      <c r="EL220" s="273">
        <f t="shared" si="838"/>
        <v>0.82743580451439225</v>
      </c>
      <c r="EM220" s="273">
        <f t="shared" si="838"/>
        <v>1.0008368412932802</v>
      </c>
      <c r="EN220" s="273">
        <f t="shared" si="838"/>
        <v>1.7127136130321918</v>
      </c>
      <c r="EO220" s="273">
        <f t="shared" ref="EO220:GZ220" si="839">+IF(ISERROR(EO200/EO179),"-",(EO200/EO179))</f>
        <v>0.80646140503035557</v>
      </c>
      <c r="EP220" s="273">
        <f t="shared" si="839"/>
        <v>0.89584985461274125</v>
      </c>
      <c r="EQ220" s="273">
        <f t="shared" si="839"/>
        <v>5.4074675743276348</v>
      </c>
      <c r="ER220" s="273">
        <f t="shared" si="839"/>
        <v>0.97950462497657709</v>
      </c>
      <c r="ES220" s="273" t="str">
        <f t="shared" si="839"/>
        <v>-</v>
      </c>
      <c r="ET220" s="273">
        <f t="shared" si="839"/>
        <v>1.2747562296858073</v>
      </c>
      <c r="EU220" s="273">
        <f t="shared" si="839"/>
        <v>0.62014409221902023</v>
      </c>
      <c r="EV220" s="273" t="str">
        <f t="shared" si="839"/>
        <v>-</v>
      </c>
      <c r="EW220" s="273">
        <f t="shared" si="839"/>
        <v>2.3397924610721446</v>
      </c>
      <c r="EX220" s="273">
        <f t="shared" si="839"/>
        <v>3.2029217313876996</v>
      </c>
      <c r="EY220" s="273">
        <f t="shared" si="839"/>
        <v>1.1448423721811474</v>
      </c>
      <c r="EZ220" s="273">
        <f t="shared" si="839"/>
        <v>3.8812694448331917</v>
      </c>
      <c r="FA220" s="273">
        <f t="shared" si="839"/>
        <v>0.84287456517853465</v>
      </c>
      <c r="FB220" s="273" t="str">
        <f t="shared" si="839"/>
        <v>-</v>
      </c>
      <c r="FC220" s="273">
        <f t="shared" si="839"/>
        <v>0.37812986278115718</v>
      </c>
      <c r="FD220" s="273">
        <f t="shared" si="839"/>
        <v>0.65922826592282657</v>
      </c>
      <c r="FE220" s="273">
        <f t="shared" si="839"/>
        <v>0.59036072922893013</v>
      </c>
      <c r="FF220" s="273">
        <f t="shared" si="839"/>
        <v>3.3953832652540212</v>
      </c>
      <c r="FG220" s="273">
        <f t="shared" si="839"/>
        <v>2.979745004139041</v>
      </c>
      <c r="FH220" s="273">
        <f t="shared" si="839"/>
        <v>1.3016698603887216</v>
      </c>
      <c r="FI220" s="273">
        <f t="shared" si="839"/>
        <v>8.0690773067331669</v>
      </c>
      <c r="FJ220" s="273">
        <f t="shared" si="839"/>
        <v>4.3411391566580093</v>
      </c>
      <c r="FK220" s="273" t="str">
        <f t="shared" si="839"/>
        <v>-</v>
      </c>
      <c r="FL220" s="273">
        <f t="shared" si="839"/>
        <v>0.33296573454115796</v>
      </c>
      <c r="FM220" s="273" t="str">
        <f t="shared" si="839"/>
        <v>-</v>
      </c>
      <c r="FN220" s="273">
        <f t="shared" si="839"/>
        <v>1.3020888157894739</v>
      </c>
      <c r="FO220" s="273">
        <f t="shared" si="839"/>
        <v>1.1031568546460302</v>
      </c>
      <c r="FP220" s="273">
        <f t="shared" si="839"/>
        <v>0.87265914190912763</v>
      </c>
      <c r="FQ220" s="273">
        <f t="shared" si="839"/>
        <v>0.51841476476888848</v>
      </c>
      <c r="FR220" s="273">
        <f t="shared" si="839"/>
        <v>0.94873796513140773</v>
      </c>
      <c r="FS220" s="273">
        <f t="shared" si="839"/>
        <v>1.4526659802306425</v>
      </c>
      <c r="FT220" s="273" t="str">
        <f t="shared" si="839"/>
        <v>-</v>
      </c>
      <c r="FU220" s="273" t="str">
        <f t="shared" si="839"/>
        <v>-</v>
      </c>
      <c r="FV220" s="273" t="str">
        <f t="shared" si="839"/>
        <v>-</v>
      </c>
      <c r="FW220" s="273" t="str">
        <f t="shared" si="839"/>
        <v>-</v>
      </c>
      <c r="FX220" s="273">
        <f t="shared" si="839"/>
        <v>1.850427588030138</v>
      </c>
      <c r="FY220" s="273">
        <f t="shared" si="839"/>
        <v>1.3834750466647021</v>
      </c>
      <c r="FZ220" s="273">
        <f t="shared" si="839"/>
        <v>2.3212594056659386</v>
      </c>
      <c r="GA220" s="273">
        <f t="shared" si="839"/>
        <v>2.322885671778439</v>
      </c>
      <c r="GB220" s="273">
        <f t="shared" si="839"/>
        <v>0.84704204497193558</v>
      </c>
      <c r="GC220" s="273" t="str">
        <f t="shared" si="839"/>
        <v>-</v>
      </c>
      <c r="GD220" s="273">
        <f t="shared" si="839"/>
        <v>0.56390194761584966</v>
      </c>
      <c r="GE220" s="273">
        <f t="shared" si="839"/>
        <v>0.38289584503088153</v>
      </c>
      <c r="GF220" s="273" t="str">
        <f t="shared" si="839"/>
        <v>-</v>
      </c>
      <c r="GG220" s="273">
        <f t="shared" si="839"/>
        <v>2.5876121675913524</v>
      </c>
      <c r="GH220" s="273">
        <f t="shared" si="839"/>
        <v>0.291085678807947</v>
      </c>
      <c r="GI220" s="273" t="str">
        <f t="shared" si="839"/>
        <v>-</v>
      </c>
      <c r="GJ220" s="273" t="str">
        <f t="shared" si="839"/>
        <v>-</v>
      </c>
      <c r="GK220" s="273">
        <f t="shared" si="839"/>
        <v>1.1121378234984407</v>
      </c>
      <c r="GL220" s="273">
        <f t="shared" si="839"/>
        <v>3.9190600522193213</v>
      </c>
      <c r="GM220" s="273" t="str">
        <f t="shared" si="839"/>
        <v>-</v>
      </c>
      <c r="GN220" s="273" t="str">
        <f t="shared" si="839"/>
        <v>-</v>
      </c>
      <c r="GO220" s="273" t="str">
        <f t="shared" si="839"/>
        <v>-</v>
      </c>
      <c r="GP220" s="273">
        <f t="shared" si="839"/>
        <v>1.2249752488145484</v>
      </c>
      <c r="GQ220" s="273" t="str">
        <f t="shared" si="839"/>
        <v>-</v>
      </c>
      <c r="GR220" s="273">
        <f t="shared" si="839"/>
        <v>1.2249752488145484</v>
      </c>
      <c r="GS220" s="273" t="str">
        <f t="shared" si="839"/>
        <v>-</v>
      </c>
      <c r="GT220" s="273" t="str">
        <f t="shared" si="839"/>
        <v>-</v>
      </c>
      <c r="GU220" s="273" t="str">
        <f t="shared" si="839"/>
        <v>-</v>
      </c>
      <c r="GV220" s="273" t="str">
        <f t="shared" si="839"/>
        <v>-</v>
      </c>
      <c r="GW220" s="273" t="str">
        <f t="shared" si="839"/>
        <v>-</v>
      </c>
      <c r="GX220" s="273" t="str">
        <f t="shared" si="839"/>
        <v>-</v>
      </c>
      <c r="GY220" s="273">
        <f t="shared" si="839"/>
        <v>1.3433863415713214</v>
      </c>
      <c r="GZ220" s="273">
        <f t="shared" si="839"/>
        <v>1.2309259203741456</v>
      </c>
      <c r="HA220" s="273">
        <f t="shared" ref="HA220:HH220" si="840">+IF(ISERROR(HA200/HA179),"-",(HA200/HA179))</f>
        <v>1.3952176459105992</v>
      </c>
      <c r="HB220" s="273">
        <f t="shared" si="840"/>
        <v>2.8842697975320473</v>
      </c>
      <c r="HC220" s="273">
        <f t="shared" si="840"/>
        <v>1.0167503324468086</v>
      </c>
      <c r="HD220" s="273">
        <f t="shared" si="840"/>
        <v>0.81983805668016196</v>
      </c>
      <c r="HE220" s="273">
        <f t="shared" si="840"/>
        <v>0.46859889309641717</v>
      </c>
      <c r="HF220" s="273">
        <f t="shared" si="840"/>
        <v>0.39422902150863376</v>
      </c>
      <c r="HG220" s="273">
        <f t="shared" si="840"/>
        <v>1.0770952380952381</v>
      </c>
      <c r="HH220" s="273">
        <f t="shared" si="840"/>
        <v>0</v>
      </c>
    </row>
    <row r="221" spans="1:216" x14ac:dyDescent="0.2">
      <c r="A221" s="263" t="s">
        <v>237</v>
      </c>
      <c r="B221" s="273">
        <f t="shared" si="792"/>
        <v>12.625767529309618</v>
      </c>
      <c r="C221" s="273">
        <f t="shared" si="792"/>
        <v>4.6041569189322891</v>
      </c>
      <c r="D221" s="273">
        <f t="shared" si="792"/>
        <v>4.4370805531520334</v>
      </c>
      <c r="E221" s="273">
        <f t="shared" si="792"/>
        <v>4.2608916164823745</v>
      </c>
      <c r="F221" s="273">
        <f t="shared" si="792"/>
        <v>2.4605218080040734</v>
      </c>
      <c r="G221" s="273">
        <f t="shared" si="792"/>
        <v>4.1918570792032765</v>
      </c>
      <c r="H221" s="273">
        <f t="shared" si="792"/>
        <v>3.009985363439188</v>
      </c>
      <c r="I221" s="273">
        <f t="shared" ref="I221" si="841">+IF(ISERROR(I201/I180),"-",(I201/I180))</f>
        <v>1.1582136402996874</v>
      </c>
      <c r="J221" s="273">
        <f t="shared" ref="J221:CB221" si="842">+IF(ISERROR(J201/J180),"-",(J201/J180))</f>
        <v>3.1405844187367409</v>
      </c>
      <c r="K221" s="273">
        <f t="shared" si="842"/>
        <v>1.2692100236975206</v>
      </c>
      <c r="L221" s="273">
        <f t="shared" si="842"/>
        <v>0.92567405305097694</v>
      </c>
      <c r="M221" s="273">
        <f t="shared" si="842"/>
        <v>1.3284870108717781</v>
      </c>
      <c r="N221" s="273">
        <f t="shared" ref="N221:P221" si="843">+IF(ISERROR(N201/N180),"-",(N201/N180))</f>
        <v>0.55832532161333148</v>
      </c>
      <c r="O221" s="273">
        <f t="shared" si="843"/>
        <v>0.64854096929122396</v>
      </c>
      <c r="P221" s="273">
        <f t="shared" si="843"/>
        <v>0.47704718463956608</v>
      </c>
      <c r="Q221" s="273">
        <f t="shared" si="842"/>
        <v>8.343815406404909</v>
      </c>
      <c r="R221" s="273">
        <f t="shared" si="842"/>
        <v>15.162945508100147</v>
      </c>
      <c r="S221" s="273">
        <f t="shared" si="842"/>
        <v>0.62258344432336443</v>
      </c>
      <c r="T221" s="273">
        <f t="shared" si="842"/>
        <v>1.2418529544798758</v>
      </c>
      <c r="U221" s="273">
        <f t="shared" si="842"/>
        <v>1.4753491972064223</v>
      </c>
      <c r="V221" s="273">
        <f t="shared" si="842"/>
        <v>0.58669898282892374</v>
      </c>
      <c r="W221" s="273">
        <f t="shared" si="842"/>
        <v>1.4951697053090243</v>
      </c>
      <c r="X221" s="273">
        <f t="shared" si="842"/>
        <v>1.7859383743052188</v>
      </c>
      <c r="Y221" s="273">
        <f t="shared" si="842"/>
        <v>0.54378222549592337</v>
      </c>
      <c r="Z221" s="273">
        <f t="shared" si="842"/>
        <v>7.2275828021838402</v>
      </c>
      <c r="AA221" s="273">
        <f t="shared" si="842"/>
        <v>7.2092249273860274</v>
      </c>
      <c r="AB221" s="273">
        <f t="shared" si="842"/>
        <v>2.9554458037381548</v>
      </c>
      <c r="AC221" s="273">
        <f t="shared" si="842"/>
        <v>3.7742024786476969</v>
      </c>
      <c r="AD221" s="273">
        <f t="shared" si="842"/>
        <v>1.747234841884719</v>
      </c>
      <c r="AE221" s="273">
        <f t="shared" si="842"/>
        <v>1.242816909848099</v>
      </c>
      <c r="AF221" s="273">
        <f t="shared" si="842"/>
        <v>3.3176057041495746</v>
      </c>
      <c r="AG221" s="273">
        <f t="shared" si="842"/>
        <v>3.4552604706634344</v>
      </c>
      <c r="AH221" s="273">
        <f t="shared" si="842"/>
        <v>2.3975661510632871</v>
      </c>
      <c r="AI221" s="273">
        <f t="shared" si="842"/>
        <v>3.5310879690467205</v>
      </c>
      <c r="AJ221" s="273">
        <f t="shared" si="842"/>
        <v>4.74844490809582</v>
      </c>
      <c r="AK221" s="273">
        <f t="shared" si="842"/>
        <v>2.4106930529560717</v>
      </c>
      <c r="AL221" s="273">
        <f t="shared" si="842"/>
        <v>1.3143963475947971</v>
      </c>
      <c r="AM221" s="273">
        <f t="shared" si="842"/>
        <v>2.100527055880431</v>
      </c>
      <c r="AN221" s="273">
        <f t="shared" si="842"/>
        <v>1.7864946168461051</v>
      </c>
      <c r="AO221" s="273">
        <f t="shared" si="842"/>
        <v>1.2175484501808937</v>
      </c>
      <c r="AP221" s="273">
        <f t="shared" si="842"/>
        <v>1.1608259710733542</v>
      </c>
      <c r="AQ221" s="273" t="str">
        <f t="shared" si="842"/>
        <v>-</v>
      </c>
      <c r="AR221" s="273">
        <f t="shared" si="842"/>
        <v>2.7438080175585826</v>
      </c>
      <c r="AS221" s="273">
        <f t="shared" si="842"/>
        <v>2.7588550588495329</v>
      </c>
      <c r="AT221" s="273">
        <f t="shared" si="842"/>
        <v>2.2318320610687024</v>
      </c>
      <c r="AU221" s="273">
        <f t="shared" si="842"/>
        <v>1.3992441179802861</v>
      </c>
      <c r="AV221" s="273">
        <f t="shared" si="842"/>
        <v>1.0803978374306193</v>
      </c>
      <c r="AW221" s="273">
        <f t="shared" si="842"/>
        <v>0.30009996826404317</v>
      </c>
      <c r="AX221" s="273">
        <f t="shared" si="842"/>
        <v>0.3246914765906363</v>
      </c>
      <c r="AY221" s="273">
        <f t="shared" si="842"/>
        <v>0.96305053210299729</v>
      </c>
      <c r="AZ221" s="273">
        <f t="shared" si="842"/>
        <v>0.57058114392346193</v>
      </c>
      <c r="BA221" s="273">
        <f t="shared" si="842"/>
        <v>1.7309850584815094E-2</v>
      </c>
      <c r="BB221" s="273" t="str">
        <f t="shared" si="842"/>
        <v>-</v>
      </c>
      <c r="BC221" s="273">
        <f t="shared" si="842"/>
        <v>0.89826843100189036</v>
      </c>
      <c r="BD221" s="273" t="str">
        <f t="shared" si="842"/>
        <v>-</v>
      </c>
      <c r="BE221" s="273" t="str">
        <f t="shared" si="842"/>
        <v>-</v>
      </c>
      <c r="BF221" s="273" t="str">
        <f t="shared" si="842"/>
        <v>-</v>
      </c>
      <c r="BG221" s="273">
        <f t="shared" ref="BG221:BM221" si="844">+IF(ISERROR(BG201/BG180),"-",(BG201/BG180))</f>
        <v>0.2849920945732286</v>
      </c>
      <c r="BH221" s="273">
        <f t="shared" si="844"/>
        <v>0.28992377844935951</v>
      </c>
      <c r="BI221" s="273" t="str">
        <f t="shared" si="844"/>
        <v>-</v>
      </c>
      <c r="BJ221" s="273">
        <f t="shared" si="844"/>
        <v>0.21616191440784166</v>
      </c>
      <c r="BK221" s="273" t="str">
        <f t="shared" si="844"/>
        <v>-</v>
      </c>
      <c r="BL221" s="273" t="str">
        <f t="shared" si="844"/>
        <v>-</v>
      </c>
      <c r="BM221" s="273" t="str">
        <f t="shared" si="844"/>
        <v>-</v>
      </c>
      <c r="BN221" s="273">
        <f t="shared" si="842"/>
        <v>0.51994408590758878</v>
      </c>
      <c r="BO221" s="273" t="str">
        <f t="shared" si="842"/>
        <v>-</v>
      </c>
      <c r="BP221" s="273">
        <f t="shared" si="842"/>
        <v>1.5635179153094463</v>
      </c>
      <c r="BQ221" s="273">
        <f t="shared" si="842"/>
        <v>0.4030543415117811</v>
      </c>
      <c r="BR221" s="273" t="str">
        <f t="shared" si="842"/>
        <v>-</v>
      </c>
      <c r="BS221" s="273" t="str">
        <f t="shared" si="842"/>
        <v>-</v>
      </c>
      <c r="BT221" s="273" t="str">
        <f t="shared" si="842"/>
        <v>-</v>
      </c>
      <c r="BU221" s="273">
        <f t="shared" si="842"/>
        <v>0.81647574615307639</v>
      </c>
      <c r="BV221" s="273">
        <f t="shared" si="842"/>
        <v>2.5806407447973714E-2</v>
      </c>
      <c r="BW221" s="273">
        <f t="shared" si="842"/>
        <v>1.381710662909684</v>
      </c>
      <c r="BX221" s="273">
        <f t="shared" si="842"/>
        <v>0.66569870329720071</v>
      </c>
      <c r="BY221" s="273">
        <f t="shared" si="842"/>
        <v>7.6326822296331587</v>
      </c>
      <c r="BZ221" s="273" t="str">
        <f t="shared" si="842"/>
        <v>-</v>
      </c>
      <c r="CA221" s="273" t="str">
        <f t="shared" si="842"/>
        <v>-</v>
      </c>
      <c r="CB221" s="273">
        <f t="shared" si="842"/>
        <v>1.842877634337416E-2</v>
      </c>
      <c r="CC221" s="273">
        <f t="shared" ref="CC221:EN221" si="845">+IF(ISERROR(CC201/CC180),"-",(CC201/CC180))</f>
        <v>1.842877634337416E-2</v>
      </c>
      <c r="CD221" s="273" t="str">
        <f t="shared" si="845"/>
        <v>-</v>
      </c>
      <c r="CE221" s="273" t="str">
        <f t="shared" si="845"/>
        <v>-</v>
      </c>
      <c r="CF221" s="273" t="str">
        <f t="shared" si="845"/>
        <v>-</v>
      </c>
      <c r="CG221" s="273" t="str">
        <f t="shared" si="845"/>
        <v>-</v>
      </c>
      <c r="CH221" s="273" t="str">
        <f t="shared" si="845"/>
        <v>-</v>
      </c>
      <c r="CI221" s="273">
        <f t="shared" si="845"/>
        <v>0.84992507705902398</v>
      </c>
      <c r="CJ221" s="273">
        <f t="shared" si="845"/>
        <v>6.3607469876032469E-2</v>
      </c>
      <c r="CK221" s="273">
        <f t="shared" si="845"/>
        <v>0.70459469218270443</v>
      </c>
      <c r="CL221" s="273">
        <f t="shared" si="845"/>
        <v>0.70193820451301014</v>
      </c>
      <c r="CM221" s="273">
        <f t="shared" si="845"/>
        <v>0.83556149732620322</v>
      </c>
      <c r="CN221" s="273" t="str">
        <f t="shared" si="845"/>
        <v>-</v>
      </c>
      <c r="CO221" s="273">
        <f t="shared" si="845"/>
        <v>1.6796238020311829</v>
      </c>
      <c r="CP221" s="273">
        <f t="shared" si="845"/>
        <v>1.8230622177126081</v>
      </c>
      <c r="CQ221" s="273">
        <f t="shared" si="845"/>
        <v>0.21088444302776893</v>
      </c>
      <c r="CR221" s="273">
        <f t="shared" si="845"/>
        <v>1.4357961207043743</v>
      </c>
      <c r="CS221" s="273">
        <f t="shared" si="845"/>
        <v>0.66510079980828574</v>
      </c>
      <c r="CT221" s="273">
        <f t="shared" si="845"/>
        <v>1.4108807584384451</v>
      </c>
      <c r="CU221" s="273">
        <f t="shared" si="845"/>
        <v>2.422142948932124</v>
      </c>
      <c r="CV221" s="273">
        <f t="shared" si="845"/>
        <v>2.3195867005830313</v>
      </c>
      <c r="CW221" s="273">
        <f t="shared" si="845"/>
        <v>1.7684219050511185</v>
      </c>
      <c r="CX221" s="273" t="str">
        <f t="shared" si="845"/>
        <v>-</v>
      </c>
      <c r="CY221" s="273" t="str">
        <f t="shared" si="845"/>
        <v>-</v>
      </c>
      <c r="CZ221" s="273" t="str">
        <f t="shared" si="845"/>
        <v>-</v>
      </c>
      <c r="DA221" s="273">
        <f t="shared" si="845"/>
        <v>1.3793209669858704</v>
      </c>
      <c r="DB221" s="273">
        <f t="shared" si="845"/>
        <v>1.4541237773105402</v>
      </c>
      <c r="DC221" s="273" t="str">
        <f t="shared" si="845"/>
        <v>-</v>
      </c>
      <c r="DD221" s="273">
        <f t="shared" si="845"/>
        <v>7.4836550823027777</v>
      </c>
      <c r="DE221" s="273">
        <f t="shared" si="845"/>
        <v>1.5160700213249556</v>
      </c>
      <c r="DF221" s="273">
        <f t="shared" si="845"/>
        <v>1.8308596968349216</v>
      </c>
      <c r="DG221" s="273">
        <f t="shared" si="845"/>
        <v>11.878259295239777</v>
      </c>
      <c r="DH221" s="273">
        <f t="shared" si="845"/>
        <v>16.015289425240336</v>
      </c>
      <c r="DI221" s="273" t="str">
        <f t="shared" si="845"/>
        <v>-</v>
      </c>
      <c r="DJ221" s="273" t="str">
        <f t="shared" si="845"/>
        <v>-</v>
      </c>
      <c r="DK221" s="273">
        <f t="shared" si="845"/>
        <v>3.8059477537003259</v>
      </c>
      <c r="DL221" s="273">
        <f t="shared" si="845"/>
        <v>2.9856464642695104</v>
      </c>
      <c r="DM221" s="273">
        <f t="shared" si="845"/>
        <v>2.9768452514806576</v>
      </c>
      <c r="DN221" s="273">
        <f t="shared" si="845"/>
        <v>2.8882173824118205</v>
      </c>
      <c r="DO221" s="273">
        <f t="shared" si="845"/>
        <v>1.2543165156566773</v>
      </c>
      <c r="DP221" s="273">
        <f t="shared" si="845"/>
        <v>3.602937084825931</v>
      </c>
      <c r="DQ221" s="273">
        <f t="shared" si="845"/>
        <v>1.4329143536080853</v>
      </c>
      <c r="DR221" s="273" t="str">
        <f t="shared" si="845"/>
        <v>-</v>
      </c>
      <c r="DS221" s="273">
        <f t="shared" si="845"/>
        <v>0.30832620695016716</v>
      </c>
      <c r="DT221" s="273">
        <f t="shared" si="845"/>
        <v>0.59818826265532643</v>
      </c>
      <c r="DU221" s="273">
        <f t="shared" si="845"/>
        <v>1.8984353889305892</v>
      </c>
      <c r="DV221" s="273">
        <f t="shared" si="845"/>
        <v>1.9192988267740858</v>
      </c>
      <c r="DW221" s="273">
        <f t="shared" si="845"/>
        <v>0.90299506698744136</v>
      </c>
      <c r="DX221" s="273">
        <f t="shared" si="845"/>
        <v>1.266835939539011</v>
      </c>
      <c r="DY221" s="273">
        <f t="shared" si="845"/>
        <v>3.0037115756749042</v>
      </c>
      <c r="DZ221" s="273">
        <f t="shared" si="845"/>
        <v>1.5466787898826253</v>
      </c>
      <c r="EA221" s="273" t="str">
        <f t="shared" si="845"/>
        <v>-</v>
      </c>
      <c r="EB221" s="273">
        <f t="shared" si="845"/>
        <v>0.27654958677685948</v>
      </c>
      <c r="EC221" s="273">
        <f t="shared" si="845"/>
        <v>0.29724271776759797</v>
      </c>
      <c r="ED221" s="273">
        <f t="shared" si="845"/>
        <v>0.50002874275236631</v>
      </c>
      <c r="EE221" s="273">
        <f t="shared" si="845"/>
        <v>2.8887937595922866</v>
      </c>
      <c r="EF221" s="273">
        <f t="shared" si="845"/>
        <v>2.4156336240650234</v>
      </c>
      <c r="EG221" s="273">
        <f t="shared" si="845"/>
        <v>1.3820389308828616</v>
      </c>
      <c r="EH221" s="273">
        <f t="shared" si="845"/>
        <v>3.8192924786726148</v>
      </c>
      <c r="EI221" s="273">
        <f t="shared" si="845"/>
        <v>1.4113672358327147</v>
      </c>
      <c r="EJ221" s="273" t="str">
        <f t="shared" si="845"/>
        <v>-</v>
      </c>
      <c r="EK221" s="273">
        <f t="shared" si="845"/>
        <v>0.27967230824630901</v>
      </c>
      <c r="EL221" s="273">
        <f t="shared" si="845"/>
        <v>0.50809627052739081</v>
      </c>
      <c r="EM221" s="273">
        <f t="shared" si="845"/>
        <v>1.549717347813661</v>
      </c>
      <c r="EN221" s="273">
        <f t="shared" si="845"/>
        <v>1.7543476009665171</v>
      </c>
      <c r="EO221" s="273">
        <f t="shared" ref="EO221:GZ221" si="846">+IF(ISERROR(EO201/EO180),"-",(EO201/EO180))</f>
        <v>0.73067084408403993</v>
      </c>
      <c r="EP221" s="273">
        <f t="shared" si="846"/>
        <v>0.8317323151125402</v>
      </c>
      <c r="EQ221" s="273">
        <f t="shared" si="846"/>
        <v>1.2729359183426949</v>
      </c>
      <c r="ER221" s="273">
        <f t="shared" si="846"/>
        <v>2.136771266920356</v>
      </c>
      <c r="ES221" s="273" t="str">
        <f t="shared" si="846"/>
        <v>-</v>
      </c>
      <c r="ET221" s="273" t="str">
        <f t="shared" si="846"/>
        <v>-</v>
      </c>
      <c r="EU221" s="273">
        <f t="shared" si="846"/>
        <v>1.0620863536085723</v>
      </c>
      <c r="EV221" s="273">
        <f t="shared" si="846"/>
        <v>1.2391166245259166</v>
      </c>
      <c r="EW221" s="273">
        <f t="shared" si="846"/>
        <v>1.5495477355224061</v>
      </c>
      <c r="EX221" s="273">
        <f t="shared" si="846"/>
        <v>1.6123172255780047</v>
      </c>
      <c r="EY221" s="273">
        <f t="shared" si="846"/>
        <v>0.86494176653565147</v>
      </c>
      <c r="EZ221" s="273">
        <f t="shared" si="846"/>
        <v>2.9002167092538085</v>
      </c>
      <c r="FA221" s="273">
        <f t="shared" si="846"/>
        <v>1.117024488321317</v>
      </c>
      <c r="FB221" s="273">
        <f t="shared" si="846"/>
        <v>0.62208398133748055</v>
      </c>
      <c r="FC221" s="273">
        <f t="shared" si="846"/>
        <v>0.31513655992372835</v>
      </c>
      <c r="FD221" s="273">
        <f t="shared" si="846"/>
        <v>0.49716551253991603</v>
      </c>
      <c r="FE221" s="273">
        <f t="shared" si="846"/>
        <v>1.3269475791772842</v>
      </c>
      <c r="FF221" s="273">
        <f t="shared" si="846"/>
        <v>1.4590786956306876</v>
      </c>
      <c r="FG221" s="273">
        <f t="shared" si="846"/>
        <v>2.2515849085097281</v>
      </c>
      <c r="FH221" s="273">
        <f t="shared" si="846"/>
        <v>0.76607382960518278</v>
      </c>
      <c r="FI221" s="273">
        <f t="shared" si="846"/>
        <v>3.0510537790697674</v>
      </c>
      <c r="FJ221" s="273">
        <f t="shared" si="846"/>
        <v>0.54255115297174406</v>
      </c>
      <c r="FK221" s="273">
        <f t="shared" si="846"/>
        <v>0.4569032258064516</v>
      </c>
      <c r="FL221" s="273">
        <f t="shared" si="846"/>
        <v>1.3784760664278737</v>
      </c>
      <c r="FM221" s="273">
        <f t="shared" si="846"/>
        <v>1.421426032347888</v>
      </c>
      <c r="FN221" s="273">
        <f t="shared" si="846"/>
        <v>2.4552945004881224</v>
      </c>
      <c r="FO221" s="273">
        <f t="shared" si="846"/>
        <v>1.3666932431087671</v>
      </c>
      <c r="FP221" s="273">
        <f t="shared" si="846"/>
        <v>1.3364236889668013</v>
      </c>
      <c r="FQ221" s="273" t="str">
        <f t="shared" si="846"/>
        <v>-</v>
      </c>
      <c r="FR221" s="273" t="str">
        <f t="shared" si="846"/>
        <v>-</v>
      </c>
      <c r="FS221" s="273">
        <f t="shared" si="846"/>
        <v>1.0811620955979053</v>
      </c>
      <c r="FT221" s="273" t="str">
        <f t="shared" si="846"/>
        <v>-</v>
      </c>
      <c r="FU221" s="273" t="str">
        <f t="shared" si="846"/>
        <v>-</v>
      </c>
      <c r="FV221" s="273">
        <f t="shared" si="846"/>
        <v>0.25417895771878074</v>
      </c>
      <c r="FW221" s="273" t="str">
        <f t="shared" si="846"/>
        <v>-</v>
      </c>
      <c r="FX221" s="273">
        <f t="shared" si="846"/>
        <v>3.2181058143362682</v>
      </c>
      <c r="FY221" s="273">
        <f t="shared" si="846"/>
        <v>1.0085981038466767</v>
      </c>
      <c r="FZ221" s="273">
        <f t="shared" si="846"/>
        <v>1.4596268120843783</v>
      </c>
      <c r="GA221" s="273">
        <f t="shared" si="846"/>
        <v>8.0380341671153754</v>
      </c>
      <c r="GB221" s="273">
        <f t="shared" si="846"/>
        <v>3.053794366324547</v>
      </c>
      <c r="GC221" s="273" t="str">
        <f t="shared" si="846"/>
        <v>-</v>
      </c>
      <c r="GD221" s="273">
        <f t="shared" si="846"/>
        <v>0.37066570449215225</v>
      </c>
      <c r="GE221" s="273">
        <f t="shared" si="846"/>
        <v>0.36173958475307799</v>
      </c>
      <c r="GF221" s="273">
        <f t="shared" si="846"/>
        <v>0.54524768556114989</v>
      </c>
      <c r="GG221" s="273">
        <f t="shared" si="846"/>
        <v>1.8281227735368957</v>
      </c>
      <c r="GH221" s="273" t="str">
        <f t="shared" si="846"/>
        <v>-</v>
      </c>
      <c r="GI221" s="273">
        <f t="shared" si="846"/>
        <v>1.5833968012185835</v>
      </c>
      <c r="GJ221" s="273" t="str">
        <f t="shared" si="846"/>
        <v>-</v>
      </c>
      <c r="GK221" s="273">
        <f t="shared" si="846"/>
        <v>1.2337264573991031</v>
      </c>
      <c r="GL221" s="273">
        <f t="shared" si="846"/>
        <v>2.478840299948029</v>
      </c>
      <c r="GM221" s="273" t="str">
        <f t="shared" si="846"/>
        <v>-</v>
      </c>
      <c r="GN221" s="273" t="str">
        <f t="shared" si="846"/>
        <v>-</v>
      </c>
      <c r="GO221" s="273" t="str">
        <f t="shared" si="846"/>
        <v>-</v>
      </c>
      <c r="GP221" s="273">
        <f t="shared" si="846"/>
        <v>5.1782574611272034</v>
      </c>
      <c r="GQ221" s="273">
        <f t="shared" si="846"/>
        <v>0.31055993000874893</v>
      </c>
      <c r="GR221" s="273">
        <f t="shared" si="846"/>
        <v>1.559381546723319</v>
      </c>
      <c r="GS221" s="273">
        <f t="shared" si="846"/>
        <v>9.9651627267369527</v>
      </c>
      <c r="GT221" s="273" t="str">
        <f t="shared" si="846"/>
        <v>-</v>
      </c>
      <c r="GU221" s="273" t="str">
        <f t="shared" si="846"/>
        <v>-</v>
      </c>
      <c r="GV221" s="273" t="str">
        <f t="shared" si="846"/>
        <v>-</v>
      </c>
      <c r="GW221" s="273" t="str">
        <f t="shared" si="846"/>
        <v>-</v>
      </c>
      <c r="GX221" s="273" t="str">
        <f t="shared" si="846"/>
        <v>-</v>
      </c>
      <c r="GY221" s="273">
        <f t="shared" si="846"/>
        <v>1.7819471263667654</v>
      </c>
      <c r="GZ221" s="273">
        <f t="shared" si="846"/>
        <v>0.63433676992896615</v>
      </c>
      <c r="HA221" s="273">
        <f t="shared" ref="HA221:HH221" si="847">+IF(ISERROR(HA201/HA180),"-",(HA201/HA180))</f>
        <v>0.83310407398735664</v>
      </c>
      <c r="HB221" s="273">
        <f t="shared" si="847"/>
        <v>1.9757941411644981</v>
      </c>
      <c r="HC221" s="273">
        <f t="shared" si="847"/>
        <v>1.8517906260061636</v>
      </c>
      <c r="HD221" s="273">
        <f t="shared" si="847"/>
        <v>0.92561332433040733</v>
      </c>
      <c r="HE221" s="273" t="str">
        <f t="shared" si="847"/>
        <v>-</v>
      </c>
      <c r="HF221" s="273">
        <f t="shared" si="847"/>
        <v>0.43820132013201318</v>
      </c>
      <c r="HG221" s="273">
        <f t="shared" si="847"/>
        <v>4.642213423084538</v>
      </c>
      <c r="HH221" s="273">
        <f t="shared" si="847"/>
        <v>0</v>
      </c>
    </row>
    <row r="222" spans="1:216" x14ac:dyDescent="0.2">
      <c r="A222" s="263" t="s">
        <v>238</v>
      </c>
      <c r="B222" s="273">
        <f t="shared" si="792"/>
        <v>13.438969802757404</v>
      </c>
      <c r="C222" s="273">
        <f t="shared" si="792"/>
        <v>5.1848659901467284</v>
      </c>
      <c r="D222" s="273">
        <f t="shared" si="792"/>
        <v>4.8563681677364663</v>
      </c>
      <c r="E222" s="273">
        <f t="shared" si="792"/>
        <v>3.7639245419852814</v>
      </c>
      <c r="F222" s="273">
        <f t="shared" si="792"/>
        <v>3.2540094413764917</v>
      </c>
      <c r="G222" s="273">
        <f t="shared" si="792"/>
        <v>2.7188978693393269</v>
      </c>
      <c r="H222" s="273">
        <f t="shared" si="792"/>
        <v>3.2706164433963254</v>
      </c>
      <c r="I222" s="273">
        <f t="shared" ref="I222" si="848">+IF(ISERROR(I202/I181),"-",(I202/I181))</f>
        <v>2.622290444869261</v>
      </c>
      <c r="J222" s="273">
        <f t="shared" ref="J222:CB222" si="849">+IF(ISERROR(J202/J181),"-",(J202/J181))</f>
        <v>2.481866534764714</v>
      </c>
      <c r="K222" s="273">
        <f t="shared" si="849"/>
        <v>3.5224342758633611</v>
      </c>
      <c r="L222" s="273">
        <f t="shared" si="849"/>
        <v>1.5886564111305237</v>
      </c>
      <c r="M222" s="273">
        <f t="shared" si="849"/>
        <v>4.6232896674438582</v>
      </c>
      <c r="N222" s="273">
        <f t="shared" ref="N222:P222" si="850">+IF(ISERROR(N202/N181),"-",(N202/N181))</f>
        <v>1.0624024125156906</v>
      </c>
      <c r="O222" s="273">
        <f t="shared" si="850"/>
        <v>0.975055608516047</v>
      </c>
      <c r="P222" s="273">
        <f t="shared" si="850"/>
        <v>1.1099103217099822</v>
      </c>
      <c r="Q222" s="273">
        <f t="shared" si="849"/>
        <v>0.71968524251805988</v>
      </c>
      <c r="R222" s="273" t="str">
        <f t="shared" si="849"/>
        <v>-</v>
      </c>
      <c r="S222" s="273">
        <f t="shared" si="849"/>
        <v>0.7147066359210863</v>
      </c>
      <c r="T222" s="273">
        <f t="shared" si="849"/>
        <v>2.5735563207304817</v>
      </c>
      <c r="U222" s="273">
        <f t="shared" si="849"/>
        <v>2.4950111709817322</v>
      </c>
      <c r="V222" s="273">
        <f t="shared" si="849"/>
        <v>1.5057435809333417</v>
      </c>
      <c r="W222" s="273">
        <f t="shared" si="849"/>
        <v>4.6157619952437994</v>
      </c>
      <c r="X222" s="273">
        <f t="shared" si="849"/>
        <v>5.3067500077711349</v>
      </c>
      <c r="Y222" s="273">
        <f t="shared" si="849"/>
        <v>0.54673885375261888</v>
      </c>
      <c r="Z222" s="273">
        <f t="shared" si="849"/>
        <v>6.7372910407027469</v>
      </c>
      <c r="AA222" s="273">
        <f t="shared" si="849"/>
        <v>6.6764627294411234</v>
      </c>
      <c r="AB222" s="273">
        <f t="shared" si="849"/>
        <v>4.022099710089825</v>
      </c>
      <c r="AC222" s="273">
        <f t="shared" si="849"/>
        <v>4.2188765730794913</v>
      </c>
      <c r="AD222" s="273">
        <f t="shared" si="849"/>
        <v>1.7390733962627627</v>
      </c>
      <c r="AE222" s="273">
        <f t="shared" si="849"/>
        <v>0.71449413762003289</v>
      </c>
      <c r="AF222" s="273">
        <f t="shared" si="849"/>
        <v>1.9613522510320971</v>
      </c>
      <c r="AG222" s="273">
        <f t="shared" si="849"/>
        <v>4.2102628741672872</v>
      </c>
      <c r="AH222" s="273">
        <f t="shared" si="849"/>
        <v>2.610491865283219</v>
      </c>
      <c r="AI222" s="273">
        <f t="shared" si="849"/>
        <v>2.3253674713832333</v>
      </c>
      <c r="AJ222" s="273">
        <f t="shared" si="849"/>
        <v>3.9160695272299009</v>
      </c>
      <c r="AK222" s="273">
        <f t="shared" si="849"/>
        <v>4.1234640591083656</v>
      </c>
      <c r="AL222" s="273">
        <f t="shared" si="849"/>
        <v>5.5667273251266014</v>
      </c>
      <c r="AM222" s="273">
        <f t="shared" si="849"/>
        <v>3.0386110299759896</v>
      </c>
      <c r="AN222" s="273" t="str">
        <f t="shared" si="849"/>
        <v>-</v>
      </c>
      <c r="AO222" s="273">
        <f t="shared" si="849"/>
        <v>2.863989561265909</v>
      </c>
      <c r="AP222" s="273">
        <f t="shared" si="849"/>
        <v>2.0179043151211227</v>
      </c>
      <c r="AQ222" s="273" t="str">
        <f t="shared" si="849"/>
        <v>-</v>
      </c>
      <c r="AR222" s="273">
        <f t="shared" si="849"/>
        <v>2.3693216438356166</v>
      </c>
      <c r="AS222" s="273">
        <f t="shared" si="849"/>
        <v>7.1752243270189435</v>
      </c>
      <c r="AT222" s="273">
        <f t="shared" si="849"/>
        <v>1.7367623692864798</v>
      </c>
      <c r="AU222" s="273">
        <f t="shared" si="849"/>
        <v>0.31098431013860556</v>
      </c>
      <c r="AV222" s="273">
        <f t="shared" si="849"/>
        <v>0.80166092007996026</v>
      </c>
      <c r="AW222" s="273" t="str">
        <f t="shared" si="849"/>
        <v>-</v>
      </c>
      <c r="AX222" s="273" t="str">
        <f t="shared" si="849"/>
        <v>-</v>
      </c>
      <c r="AY222" s="273">
        <f t="shared" si="849"/>
        <v>0.93707829505483153</v>
      </c>
      <c r="AZ222" s="273">
        <f t="shared" si="849"/>
        <v>0.95425163543709479</v>
      </c>
      <c r="BA222" s="273">
        <f t="shared" si="849"/>
        <v>0.3582844455237732</v>
      </c>
      <c r="BB222" s="273">
        <f t="shared" si="849"/>
        <v>1.5786996971008223</v>
      </c>
      <c r="BC222" s="273">
        <f t="shared" si="849"/>
        <v>0.34238937318389373</v>
      </c>
      <c r="BD222" s="273">
        <f t="shared" si="849"/>
        <v>4.3177728908436626</v>
      </c>
      <c r="BE222" s="273" t="str">
        <f t="shared" si="849"/>
        <v>-</v>
      </c>
      <c r="BF222" s="273" t="str">
        <f t="shared" si="849"/>
        <v>-</v>
      </c>
      <c r="BG222" s="273">
        <f t="shared" ref="BG222:BM222" si="851">+IF(ISERROR(BG202/BG181),"-",(BG202/BG181))</f>
        <v>0.14444622151139544</v>
      </c>
      <c r="BH222" s="273" t="str">
        <f t="shared" si="851"/>
        <v>-</v>
      </c>
      <c r="BI222" s="273" t="str">
        <f t="shared" si="851"/>
        <v>-</v>
      </c>
      <c r="BJ222" s="273">
        <f t="shared" si="851"/>
        <v>0.14444622151139544</v>
      </c>
      <c r="BK222" s="273" t="str">
        <f t="shared" si="851"/>
        <v>-</v>
      </c>
      <c r="BL222" s="273" t="str">
        <f t="shared" si="851"/>
        <v>-</v>
      </c>
      <c r="BM222" s="273" t="str">
        <f t="shared" si="851"/>
        <v>-</v>
      </c>
      <c r="BN222" s="273">
        <f t="shared" si="849"/>
        <v>0.50956480844694363</v>
      </c>
      <c r="BO222" s="273" t="str">
        <f t="shared" si="849"/>
        <v>-</v>
      </c>
      <c r="BP222" s="273">
        <f t="shared" si="849"/>
        <v>1.5215043205027494</v>
      </c>
      <c r="BQ222" s="273">
        <f t="shared" si="849"/>
        <v>0.50103570043477375</v>
      </c>
      <c r="BR222" s="273" t="str">
        <f t="shared" si="849"/>
        <v>-</v>
      </c>
      <c r="BS222" s="273" t="str">
        <f t="shared" si="849"/>
        <v>-</v>
      </c>
      <c r="BT222" s="273" t="str">
        <f t="shared" si="849"/>
        <v>-</v>
      </c>
      <c r="BU222" s="273">
        <f t="shared" si="849"/>
        <v>0.7145153668409806</v>
      </c>
      <c r="BV222" s="273" t="str">
        <f t="shared" si="849"/>
        <v>-</v>
      </c>
      <c r="BW222" s="273">
        <f t="shared" si="849"/>
        <v>5.3313055685540478</v>
      </c>
      <c r="BX222" s="273">
        <f t="shared" si="849"/>
        <v>0.57299192796721943</v>
      </c>
      <c r="BY222" s="273" t="str">
        <f t="shared" si="849"/>
        <v>-</v>
      </c>
      <c r="BZ222" s="273" t="str">
        <f t="shared" si="849"/>
        <v>-</v>
      </c>
      <c r="CA222" s="273" t="str">
        <f t="shared" si="849"/>
        <v>-</v>
      </c>
      <c r="CB222" s="273">
        <f t="shared" si="849"/>
        <v>5.5638617989341263E-2</v>
      </c>
      <c r="CC222" s="273">
        <f t="shared" ref="CC222:EN222" si="852">+IF(ISERROR(CC202/CC181),"-",(CC202/CC181))</f>
        <v>4.3078629529208774E-2</v>
      </c>
      <c r="CD222" s="273" t="str">
        <f t="shared" si="852"/>
        <v>-</v>
      </c>
      <c r="CE222" s="273">
        <f t="shared" si="852"/>
        <v>7.1737637362637371E-2</v>
      </c>
      <c r="CF222" s="273" t="str">
        <f t="shared" si="852"/>
        <v>-</v>
      </c>
      <c r="CG222" s="273" t="str">
        <f t="shared" si="852"/>
        <v>-</v>
      </c>
      <c r="CH222" s="273" t="str">
        <f t="shared" si="852"/>
        <v>-</v>
      </c>
      <c r="CI222" s="273">
        <f t="shared" si="852"/>
        <v>0.74067565957516268</v>
      </c>
      <c r="CJ222" s="273">
        <f t="shared" si="852"/>
        <v>4.1243333178946913E-2</v>
      </c>
      <c r="CK222" s="273">
        <f t="shared" si="852"/>
        <v>1.0514417942328231</v>
      </c>
      <c r="CL222" s="273">
        <f t="shared" si="852"/>
        <v>0.48400646843338502</v>
      </c>
      <c r="CM222" s="273" t="str">
        <f t="shared" si="852"/>
        <v>-</v>
      </c>
      <c r="CN222" s="273" t="str">
        <f t="shared" si="852"/>
        <v>-</v>
      </c>
      <c r="CO222" s="273">
        <f t="shared" si="852"/>
        <v>1.7040878779257369</v>
      </c>
      <c r="CP222" s="273">
        <f t="shared" si="852"/>
        <v>0.97750984809242136</v>
      </c>
      <c r="CQ222" s="273">
        <f t="shared" si="852"/>
        <v>0.41565929537508567</v>
      </c>
      <c r="CR222" s="273">
        <f t="shared" si="852"/>
        <v>0.78182751540041073</v>
      </c>
      <c r="CS222" s="273">
        <f t="shared" si="852"/>
        <v>0.76478201795841216</v>
      </c>
      <c r="CT222" s="273">
        <f t="shared" si="852"/>
        <v>0.56695129184886817</v>
      </c>
      <c r="CU222" s="273">
        <f t="shared" si="852"/>
        <v>0.73237651003826143</v>
      </c>
      <c r="CV222" s="273">
        <f t="shared" si="852"/>
        <v>1.9480235889732678</v>
      </c>
      <c r="CW222" s="273">
        <f t="shared" si="852"/>
        <v>0.50132178011297657</v>
      </c>
      <c r="CX222" s="273" t="str">
        <f t="shared" si="852"/>
        <v>-</v>
      </c>
      <c r="CY222" s="273" t="str">
        <f t="shared" si="852"/>
        <v>-</v>
      </c>
      <c r="CZ222" s="273" t="str">
        <f t="shared" si="852"/>
        <v>-</v>
      </c>
      <c r="DA222" s="273" t="str">
        <f t="shared" si="852"/>
        <v>-</v>
      </c>
      <c r="DB222" s="273">
        <f t="shared" si="852"/>
        <v>0.44693714050944949</v>
      </c>
      <c r="DC222" s="273">
        <f t="shared" si="852"/>
        <v>0.8971558862354494</v>
      </c>
      <c r="DD222" s="273">
        <f t="shared" si="852"/>
        <v>8.8196472703741087</v>
      </c>
      <c r="DE222" s="273">
        <f t="shared" si="852"/>
        <v>2.1770550545799718</v>
      </c>
      <c r="DF222" s="273">
        <f t="shared" si="852"/>
        <v>4.6357461570807832</v>
      </c>
      <c r="DG222" s="273">
        <f t="shared" si="852"/>
        <v>9.9041444251091857</v>
      </c>
      <c r="DH222" s="273">
        <f t="shared" si="852"/>
        <v>31.039548022598868</v>
      </c>
      <c r="DI222" s="273" t="str">
        <f t="shared" si="852"/>
        <v>-</v>
      </c>
      <c r="DJ222" s="273" t="str">
        <f t="shared" si="852"/>
        <v>-</v>
      </c>
      <c r="DK222" s="273">
        <f t="shared" si="852"/>
        <v>3.2573356193145475</v>
      </c>
      <c r="DL222" s="273">
        <f t="shared" si="852"/>
        <v>2.3887259047905092</v>
      </c>
      <c r="DM222" s="273">
        <f t="shared" si="852"/>
        <v>2.591131832445345</v>
      </c>
      <c r="DN222" s="273">
        <f t="shared" si="852"/>
        <v>1.2854189038031323</v>
      </c>
      <c r="DO222" s="273">
        <f t="shared" si="852"/>
        <v>1.2014853587847292</v>
      </c>
      <c r="DP222" s="273">
        <f t="shared" si="852"/>
        <v>5.2490963077717527</v>
      </c>
      <c r="DQ222" s="273">
        <f t="shared" si="852"/>
        <v>1.8313587975777914</v>
      </c>
      <c r="DR222" s="273" t="str">
        <f t="shared" si="852"/>
        <v>-</v>
      </c>
      <c r="DS222" s="273">
        <f t="shared" si="852"/>
        <v>0.55473934420891546</v>
      </c>
      <c r="DT222" s="273">
        <f t="shared" si="852"/>
        <v>0.7906948493683188</v>
      </c>
      <c r="DU222" s="273">
        <f t="shared" si="852"/>
        <v>0.41034623459969105</v>
      </c>
      <c r="DV222" s="273">
        <f t="shared" si="852"/>
        <v>1.3263724571689155</v>
      </c>
      <c r="DW222" s="273">
        <f t="shared" si="852"/>
        <v>0.85782967524337583</v>
      </c>
      <c r="DX222" s="273">
        <f t="shared" si="852"/>
        <v>1.3316073572403933</v>
      </c>
      <c r="DY222" s="273">
        <f t="shared" si="852"/>
        <v>1.1333683883458017</v>
      </c>
      <c r="DZ222" s="273">
        <f t="shared" si="852"/>
        <v>1.0379434186277998</v>
      </c>
      <c r="EA222" s="273" t="str">
        <f t="shared" si="852"/>
        <v>-</v>
      </c>
      <c r="EB222" s="273">
        <f t="shared" si="852"/>
        <v>0.36235850230128125</v>
      </c>
      <c r="EC222" s="273">
        <f t="shared" si="852"/>
        <v>0.44974054458888352</v>
      </c>
      <c r="ED222" s="273">
        <f t="shared" si="852"/>
        <v>0.37993521911939299</v>
      </c>
      <c r="EE222" s="273">
        <f t="shared" si="852"/>
        <v>2.3925023567961787</v>
      </c>
      <c r="EF222" s="273">
        <f t="shared" si="852"/>
        <v>1.1867530809993978</v>
      </c>
      <c r="EG222" s="273">
        <f t="shared" si="852"/>
        <v>1.1450254447526709</v>
      </c>
      <c r="EH222" s="273">
        <f t="shared" si="852"/>
        <v>4.0770048339605411</v>
      </c>
      <c r="EI222" s="273">
        <f t="shared" si="852"/>
        <v>1.7346894001274957</v>
      </c>
      <c r="EJ222" s="273" t="str">
        <f t="shared" si="852"/>
        <v>-</v>
      </c>
      <c r="EK222" s="273">
        <f t="shared" si="852"/>
        <v>0.48138682195621701</v>
      </c>
      <c r="EL222" s="273">
        <f t="shared" si="852"/>
        <v>0.55120597243491576</v>
      </c>
      <c r="EM222" s="273">
        <f t="shared" si="852"/>
        <v>0.42324428225199878</v>
      </c>
      <c r="EN222" s="273">
        <f t="shared" si="852"/>
        <v>0.98915952368035587</v>
      </c>
      <c r="EO222" s="273">
        <f t="shared" ref="EO222:GZ222" si="853">+IF(ISERROR(EO202/EO181),"-",(EO202/EO181))</f>
        <v>0.62564385594172933</v>
      </c>
      <c r="EP222" s="273">
        <f t="shared" si="853"/>
        <v>1.1175721708013626</v>
      </c>
      <c r="EQ222" s="273">
        <f t="shared" si="853"/>
        <v>1.104790797623562</v>
      </c>
      <c r="ER222" s="273">
        <f t="shared" si="853"/>
        <v>1.0850013227392563</v>
      </c>
      <c r="ES222" s="273" t="str">
        <f t="shared" si="853"/>
        <v>-</v>
      </c>
      <c r="ET222" s="273">
        <f t="shared" si="853"/>
        <v>0.19448314293675117</v>
      </c>
      <c r="EU222" s="273">
        <f t="shared" si="853"/>
        <v>0.83071160146463674</v>
      </c>
      <c r="EV222" s="273">
        <f t="shared" si="853"/>
        <v>0.32183937823834197</v>
      </c>
      <c r="EW222" s="273">
        <f t="shared" si="853"/>
        <v>1.3265317589489352</v>
      </c>
      <c r="EX222" s="273">
        <f t="shared" si="853"/>
        <v>1.62764378353601</v>
      </c>
      <c r="EY222" s="273">
        <f t="shared" si="853"/>
        <v>0.48380851812741993</v>
      </c>
      <c r="EZ222" s="273">
        <f t="shared" si="853"/>
        <v>1.305121586740932</v>
      </c>
      <c r="FA222" s="273">
        <f t="shared" si="853"/>
        <v>1.0347120923006032</v>
      </c>
      <c r="FB222" s="273" t="str">
        <f t="shared" si="853"/>
        <v>-</v>
      </c>
      <c r="FC222" s="273">
        <f t="shared" si="853"/>
        <v>0.44254026934248747</v>
      </c>
      <c r="FD222" s="273">
        <f t="shared" si="853"/>
        <v>0.23613618342246892</v>
      </c>
      <c r="FE222" s="273">
        <f t="shared" si="853"/>
        <v>0.28663664550420792</v>
      </c>
      <c r="FF222" s="273">
        <f t="shared" si="853"/>
        <v>0.99598121989371013</v>
      </c>
      <c r="FG222" s="273">
        <f t="shared" si="853"/>
        <v>0.56670962970267735</v>
      </c>
      <c r="FH222" s="273">
        <f t="shared" si="853"/>
        <v>1.0929099633902657</v>
      </c>
      <c r="FI222" s="273">
        <f t="shared" si="853"/>
        <v>1.0344932473536927</v>
      </c>
      <c r="FJ222" s="273">
        <f t="shared" si="853"/>
        <v>1.0257043914492157</v>
      </c>
      <c r="FK222" s="273">
        <f t="shared" si="853"/>
        <v>0.44681811343463218</v>
      </c>
      <c r="FL222" s="273" t="str">
        <f t="shared" si="853"/>
        <v>-</v>
      </c>
      <c r="FM222" s="273">
        <f t="shared" si="853"/>
        <v>0.24255467659376453</v>
      </c>
      <c r="FN222" s="273" t="str">
        <f t="shared" si="853"/>
        <v>-</v>
      </c>
      <c r="FO222" s="273">
        <f t="shared" si="853"/>
        <v>1.1315164595978411</v>
      </c>
      <c r="FP222" s="273">
        <f t="shared" si="853"/>
        <v>0.93427167312772319</v>
      </c>
      <c r="FQ222" s="273">
        <f t="shared" si="853"/>
        <v>0.45116741182314951</v>
      </c>
      <c r="FR222" s="273" t="str">
        <f t="shared" si="853"/>
        <v>-</v>
      </c>
      <c r="FS222" s="273">
        <f t="shared" si="853"/>
        <v>2.3090990639625586</v>
      </c>
      <c r="FT222" s="273" t="str">
        <f t="shared" si="853"/>
        <v>-</v>
      </c>
      <c r="FU222" s="273" t="str">
        <f t="shared" si="853"/>
        <v>-</v>
      </c>
      <c r="FV222" s="273" t="str">
        <f t="shared" si="853"/>
        <v>-</v>
      </c>
      <c r="FW222" s="273" t="str">
        <f t="shared" si="853"/>
        <v>-</v>
      </c>
      <c r="FX222" s="273">
        <f t="shared" si="853"/>
        <v>2.1695012483992584</v>
      </c>
      <c r="FY222" s="273">
        <f t="shared" si="853"/>
        <v>0.73692857142857138</v>
      </c>
      <c r="FZ222" s="273">
        <f t="shared" si="853"/>
        <v>1.3182798785989664</v>
      </c>
      <c r="GA222" s="273">
        <f t="shared" si="853"/>
        <v>5.7825275782927372</v>
      </c>
      <c r="GB222" s="273">
        <f t="shared" si="853"/>
        <v>1.4103751591110616</v>
      </c>
      <c r="GC222" s="273" t="str">
        <f t="shared" si="853"/>
        <v>-</v>
      </c>
      <c r="GD222" s="273">
        <f t="shared" si="853"/>
        <v>0.19733878027429239</v>
      </c>
      <c r="GE222" s="273" t="str">
        <f t="shared" si="853"/>
        <v>-</v>
      </c>
      <c r="GF222" s="273" t="str">
        <f t="shared" si="853"/>
        <v>-</v>
      </c>
      <c r="GG222" s="273">
        <f t="shared" si="853"/>
        <v>2.2040905846969467</v>
      </c>
      <c r="GH222" s="273" t="str">
        <f t="shared" si="853"/>
        <v>-</v>
      </c>
      <c r="GI222" s="273" t="str">
        <f t="shared" si="853"/>
        <v>-</v>
      </c>
      <c r="GJ222" s="273" t="str">
        <f t="shared" si="853"/>
        <v>-</v>
      </c>
      <c r="GK222" s="273">
        <f t="shared" si="853"/>
        <v>0.67504826936661178</v>
      </c>
      <c r="GL222" s="273">
        <f t="shared" si="853"/>
        <v>1.9389129568768051</v>
      </c>
      <c r="GM222" s="273" t="str">
        <f t="shared" si="853"/>
        <v>-</v>
      </c>
      <c r="GN222" s="273" t="str">
        <f t="shared" si="853"/>
        <v>-</v>
      </c>
      <c r="GO222" s="273" t="str">
        <f t="shared" si="853"/>
        <v>-</v>
      </c>
      <c r="GP222" s="273">
        <f t="shared" si="853"/>
        <v>9.1692113398175383</v>
      </c>
      <c r="GQ222" s="273" t="str">
        <f t="shared" si="853"/>
        <v>-</v>
      </c>
      <c r="GR222" s="273">
        <f t="shared" si="853"/>
        <v>0.80419258235429625</v>
      </c>
      <c r="GS222" s="273">
        <f t="shared" si="853"/>
        <v>13.604475853945818</v>
      </c>
      <c r="GT222" s="273" t="str">
        <f t="shared" si="853"/>
        <v>-</v>
      </c>
      <c r="GU222" s="273" t="str">
        <f t="shared" si="853"/>
        <v>-</v>
      </c>
      <c r="GV222" s="273" t="str">
        <f t="shared" si="853"/>
        <v>-</v>
      </c>
      <c r="GW222" s="273" t="str">
        <f t="shared" si="853"/>
        <v>-</v>
      </c>
      <c r="GX222" s="273" t="str">
        <f t="shared" si="853"/>
        <v>-</v>
      </c>
      <c r="GY222" s="273">
        <f t="shared" si="853"/>
        <v>1.2704092283821289</v>
      </c>
      <c r="GZ222" s="273">
        <f t="shared" si="853"/>
        <v>0.77722360938375223</v>
      </c>
      <c r="HA222" s="273">
        <f t="shared" ref="HA222:HH222" si="854">+IF(ISERROR(HA202/HA181),"-",(HA202/HA181))</f>
        <v>0.79002587955515147</v>
      </c>
      <c r="HB222" s="273">
        <f t="shared" si="854"/>
        <v>0.92050511124473844</v>
      </c>
      <c r="HC222" s="273">
        <f t="shared" si="854"/>
        <v>1.1013991817423847</v>
      </c>
      <c r="HD222" s="273">
        <f t="shared" si="854"/>
        <v>0.98595669982445877</v>
      </c>
      <c r="HE222" s="273">
        <f t="shared" si="854"/>
        <v>0.82829545454545461</v>
      </c>
      <c r="HF222" s="273">
        <f t="shared" si="854"/>
        <v>0.39092302452316074</v>
      </c>
      <c r="HG222" s="273">
        <f t="shared" si="854"/>
        <v>0.3089029971947439</v>
      </c>
      <c r="HH222" s="273">
        <f t="shared" si="854"/>
        <v>0</v>
      </c>
    </row>
    <row r="223" spans="1:216" x14ac:dyDescent="0.2">
      <c r="A223" s="263" t="s">
        <v>239</v>
      </c>
      <c r="B223" s="273">
        <f t="shared" si="792"/>
        <v>11.547922210199147</v>
      </c>
      <c r="C223" s="273">
        <f t="shared" si="792"/>
        <v>0.64848384970336193</v>
      </c>
      <c r="D223" s="273" t="str">
        <f t="shared" si="792"/>
        <v>-</v>
      </c>
      <c r="E223" s="273" t="str">
        <f t="shared" si="792"/>
        <v>-</v>
      </c>
      <c r="F223" s="273" t="str">
        <f t="shared" si="792"/>
        <v>-</v>
      </c>
      <c r="G223" s="273" t="str">
        <f t="shared" si="792"/>
        <v>-</v>
      </c>
      <c r="H223" s="273" t="str">
        <f t="shared" si="792"/>
        <v>-</v>
      </c>
      <c r="I223" s="273" t="str">
        <f t="shared" ref="I223" si="855">+IF(ISERROR(I203/I182),"-",(I203/I182))</f>
        <v>-</v>
      </c>
      <c r="J223" s="273" t="str">
        <f t="shared" ref="J223:BZ223" si="856">+IF(ISERROR(J203/J182),"-",(J203/J182))</f>
        <v>-</v>
      </c>
      <c r="K223" s="273" t="str">
        <f t="shared" si="856"/>
        <v>-</v>
      </c>
      <c r="L223" s="273" t="str">
        <f t="shared" si="856"/>
        <v>-</v>
      </c>
      <c r="M223" s="273" t="str">
        <f t="shared" si="856"/>
        <v>-</v>
      </c>
      <c r="N223" s="273" t="str">
        <f t="shared" ref="N223:P223" si="857">+IF(ISERROR(N203/N182),"-",(N203/N182))</f>
        <v>-</v>
      </c>
      <c r="O223" s="273" t="str">
        <f t="shared" si="857"/>
        <v>-</v>
      </c>
      <c r="P223" s="273" t="str">
        <f t="shared" si="857"/>
        <v>-</v>
      </c>
      <c r="Q223" s="273" t="str">
        <f t="shared" si="856"/>
        <v>-</v>
      </c>
      <c r="R223" s="273" t="str">
        <f t="shared" si="856"/>
        <v>-</v>
      </c>
      <c r="S223" s="273" t="str">
        <f t="shared" si="856"/>
        <v>-</v>
      </c>
      <c r="T223" s="273">
        <f t="shared" si="856"/>
        <v>0.64848384970336193</v>
      </c>
      <c r="U223" s="273">
        <f t="shared" si="856"/>
        <v>0.64848384970336193</v>
      </c>
      <c r="V223" s="273" t="str">
        <f t="shared" si="856"/>
        <v>-</v>
      </c>
      <c r="W223" s="273" t="str">
        <f t="shared" si="856"/>
        <v>-</v>
      </c>
      <c r="X223" s="273" t="str">
        <f t="shared" si="856"/>
        <v>-</v>
      </c>
      <c r="Y223" s="273" t="str">
        <f t="shared" si="856"/>
        <v>-</v>
      </c>
      <c r="Z223" s="273">
        <f t="shared" si="856"/>
        <v>3.0500923165264253</v>
      </c>
      <c r="AA223" s="273">
        <f t="shared" si="856"/>
        <v>3.0500923165264253</v>
      </c>
      <c r="AB223" s="273">
        <f t="shared" si="856"/>
        <v>3.5723858894929825</v>
      </c>
      <c r="AC223" s="273">
        <f t="shared" si="856"/>
        <v>0.67861837455830387</v>
      </c>
      <c r="AD223" s="273">
        <f t="shared" si="856"/>
        <v>0.93455218699375153</v>
      </c>
      <c r="AE223" s="273" t="str">
        <f t="shared" si="856"/>
        <v>-</v>
      </c>
      <c r="AF223" s="273">
        <f t="shared" si="856"/>
        <v>1.9560769689737472</v>
      </c>
      <c r="AG223" s="273">
        <f t="shared" si="856"/>
        <v>1.3850564414979394</v>
      </c>
      <c r="AH223" s="273">
        <f t="shared" si="856"/>
        <v>3.5370524562864278</v>
      </c>
      <c r="AI223" s="273" t="str">
        <f t="shared" si="856"/>
        <v>-</v>
      </c>
      <c r="AJ223" s="273">
        <f t="shared" si="856"/>
        <v>0.47185985247629081</v>
      </c>
      <c r="AK223" s="273" t="str">
        <f t="shared" si="856"/>
        <v>-</v>
      </c>
      <c r="AL223" s="273" t="str">
        <f t="shared" si="856"/>
        <v>-</v>
      </c>
      <c r="AM223" s="273" t="str">
        <f t="shared" si="856"/>
        <v>-</v>
      </c>
      <c r="AN223" s="273" t="str">
        <f t="shared" si="856"/>
        <v>-</v>
      </c>
      <c r="AO223" s="273" t="str">
        <f t="shared" si="856"/>
        <v>-</v>
      </c>
      <c r="AP223" s="273" t="str">
        <f t="shared" si="856"/>
        <v>-</v>
      </c>
      <c r="AQ223" s="273" t="str">
        <f t="shared" si="856"/>
        <v>-</v>
      </c>
      <c r="AR223" s="273" t="str">
        <f t="shared" si="856"/>
        <v>-</v>
      </c>
      <c r="AS223" s="273" t="str">
        <f t="shared" si="856"/>
        <v>-</v>
      </c>
      <c r="AT223" s="273" t="str">
        <f t="shared" si="856"/>
        <v>-</v>
      </c>
      <c r="AU223" s="273" t="str">
        <f t="shared" si="856"/>
        <v>-</v>
      </c>
      <c r="AV223" s="273" t="str">
        <f t="shared" si="856"/>
        <v>-</v>
      </c>
      <c r="AW223" s="273" t="str">
        <f t="shared" si="856"/>
        <v>-</v>
      </c>
      <c r="AX223" s="273" t="str">
        <f t="shared" si="856"/>
        <v>-</v>
      </c>
      <c r="AY223" s="273">
        <f t="shared" si="856"/>
        <v>1.1026466659988647</v>
      </c>
      <c r="AZ223" s="273" t="str">
        <f t="shared" si="856"/>
        <v>-</v>
      </c>
      <c r="BA223" s="273" t="str">
        <f t="shared" si="856"/>
        <v>-</v>
      </c>
      <c r="BB223" s="273" t="str">
        <f t="shared" si="856"/>
        <v>-</v>
      </c>
      <c r="BC223" s="273" t="str">
        <f t="shared" si="856"/>
        <v>-</v>
      </c>
      <c r="BD223" s="273" t="str">
        <f t="shared" si="856"/>
        <v>-</v>
      </c>
      <c r="BE223" s="273" t="str">
        <f t="shared" si="856"/>
        <v>-</v>
      </c>
      <c r="BF223" s="273" t="str">
        <f t="shared" si="856"/>
        <v>-</v>
      </c>
      <c r="BG223" s="273" t="str">
        <f t="shared" ref="BG223:BM223" si="858">+IF(ISERROR(BG203/BG182),"-",(BG203/BG182))</f>
        <v>-</v>
      </c>
      <c r="BH223" s="273" t="str">
        <f t="shared" si="858"/>
        <v>-</v>
      </c>
      <c r="BI223" s="273" t="str">
        <f t="shared" si="858"/>
        <v>-</v>
      </c>
      <c r="BJ223" s="273" t="str">
        <f t="shared" si="858"/>
        <v>-</v>
      </c>
      <c r="BK223" s="273" t="str">
        <f t="shared" si="858"/>
        <v>-</v>
      </c>
      <c r="BL223" s="273" t="str">
        <f t="shared" si="858"/>
        <v>-</v>
      </c>
      <c r="BM223" s="273" t="str">
        <f t="shared" si="858"/>
        <v>-</v>
      </c>
      <c r="BN223" s="273">
        <f t="shared" si="856"/>
        <v>0.77784110209473489</v>
      </c>
      <c r="BO223" s="273" t="str">
        <f t="shared" si="856"/>
        <v>-</v>
      </c>
      <c r="BP223" s="273">
        <f t="shared" si="856"/>
        <v>3.4853414372542009</v>
      </c>
      <c r="BQ223" s="273">
        <f t="shared" si="856"/>
        <v>0.1683234168462355</v>
      </c>
      <c r="BR223" s="273" t="str">
        <f t="shared" si="856"/>
        <v>-</v>
      </c>
      <c r="BS223" s="273" t="str">
        <f t="shared" si="856"/>
        <v>-</v>
      </c>
      <c r="BT223" s="273" t="str">
        <f t="shared" si="856"/>
        <v>-</v>
      </c>
      <c r="BU223" s="273">
        <f t="shared" si="856"/>
        <v>0.32972323879231474</v>
      </c>
      <c r="BV223" s="273">
        <f t="shared" si="856"/>
        <v>9.2794039382650351E-2</v>
      </c>
      <c r="BW223" s="273" t="str">
        <f t="shared" si="856"/>
        <v>-</v>
      </c>
      <c r="BX223" s="273">
        <f t="shared" si="856"/>
        <v>0.36622175650009825</v>
      </c>
      <c r="BY223" s="273" t="str">
        <f t="shared" si="856"/>
        <v>-</v>
      </c>
      <c r="BZ223" s="273" t="str">
        <f t="shared" si="856"/>
        <v>-</v>
      </c>
      <c r="CA223" s="273" t="str">
        <f t="shared" ref="CA223:EL223" si="859">+IF(ISERROR(CA203/CA182),"-",(CA203/CA182))</f>
        <v>-</v>
      </c>
      <c r="CB223" s="273" t="str">
        <f t="shared" si="859"/>
        <v>-</v>
      </c>
      <c r="CC223" s="273" t="str">
        <f t="shared" si="859"/>
        <v>-</v>
      </c>
      <c r="CD223" s="273" t="str">
        <f t="shared" si="859"/>
        <v>-</v>
      </c>
      <c r="CE223" s="273" t="str">
        <f t="shared" si="859"/>
        <v>-</v>
      </c>
      <c r="CF223" s="273" t="str">
        <f t="shared" si="859"/>
        <v>-</v>
      </c>
      <c r="CG223" s="273" t="str">
        <f t="shared" si="859"/>
        <v>-</v>
      </c>
      <c r="CH223" s="273" t="str">
        <f t="shared" si="859"/>
        <v>-</v>
      </c>
      <c r="CI223" s="273">
        <f t="shared" si="859"/>
        <v>2.5198079104054436</v>
      </c>
      <c r="CJ223" s="273" t="str">
        <f t="shared" si="859"/>
        <v>-</v>
      </c>
      <c r="CK223" s="273">
        <f t="shared" si="859"/>
        <v>1.8677094584169109</v>
      </c>
      <c r="CL223" s="273" t="str">
        <f t="shared" si="859"/>
        <v>-</v>
      </c>
      <c r="CM223" s="273">
        <f t="shared" si="859"/>
        <v>4.8186221743810549</v>
      </c>
      <c r="CN223" s="273" t="str">
        <f t="shared" si="859"/>
        <v>-</v>
      </c>
      <c r="CO223" s="273">
        <f t="shared" si="859"/>
        <v>1.284822389666308</v>
      </c>
      <c r="CP223" s="273">
        <f t="shared" si="859"/>
        <v>0.72709967087656169</v>
      </c>
      <c r="CQ223" s="273">
        <f t="shared" si="859"/>
        <v>0.14716382387941293</v>
      </c>
      <c r="CR223" s="273">
        <f t="shared" si="859"/>
        <v>0.44659289974942901</v>
      </c>
      <c r="CS223" s="273">
        <f t="shared" si="859"/>
        <v>3.1029338327091138</v>
      </c>
      <c r="CT223" s="273">
        <f t="shared" si="859"/>
        <v>0.19080141989214283</v>
      </c>
      <c r="CU223" s="273">
        <f t="shared" si="859"/>
        <v>0.64924695528602239</v>
      </c>
      <c r="CV223" s="273">
        <f t="shared" si="859"/>
        <v>1.7894736842105263</v>
      </c>
      <c r="CW223" s="273">
        <f t="shared" si="859"/>
        <v>0.96359044181477593</v>
      </c>
      <c r="CX223" s="273" t="str">
        <f t="shared" si="859"/>
        <v>-</v>
      </c>
      <c r="CY223" s="273" t="str">
        <f t="shared" si="859"/>
        <v>-</v>
      </c>
      <c r="CZ223" s="273" t="str">
        <f t="shared" si="859"/>
        <v>-</v>
      </c>
      <c r="DA223" s="273">
        <f t="shared" si="859"/>
        <v>0.4785748875821515</v>
      </c>
      <c r="DB223" s="273">
        <f t="shared" si="859"/>
        <v>0.88472510797245241</v>
      </c>
      <c r="DC223" s="273" t="str">
        <f t="shared" si="859"/>
        <v>-</v>
      </c>
      <c r="DD223" s="273">
        <f t="shared" si="859"/>
        <v>4.4942705760072661</v>
      </c>
      <c r="DE223" s="273">
        <f t="shared" si="859"/>
        <v>1.6237705774022995</v>
      </c>
      <c r="DF223" s="273">
        <f t="shared" si="859"/>
        <v>2.8606808293957751</v>
      </c>
      <c r="DG223" s="273">
        <f t="shared" si="859"/>
        <v>5.0892565696058805</v>
      </c>
      <c r="DH223" s="273">
        <f t="shared" si="859"/>
        <v>21.345454545454544</v>
      </c>
      <c r="DI223" s="273">
        <f t="shared" si="859"/>
        <v>12.588429752066116</v>
      </c>
      <c r="DJ223" s="273">
        <f t="shared" si="859"/>
        <v>10.053981827899518</v>
      </c>
      <c r="DK223" s="273">
        <f t="shared" si="859"/>
        <v>3.2207328326888804</v>
      </c>
      <c r="DL223" s="273">
        <f t="shared" si="859"/>
        <v>2.1706674978351441</v>
      </c>
      <c r="DM223" s="273">
        <f t="shared" si="859"/>
        <v>1.973495699324608</v>
      </c>
      <c r="DN223" s="273">
        <f t="shared" si="859"/>
        <v>0.85166253744037279</v>
      </c>
      <c r="DO223" s="273">
        <f t="shared" si="859"/>
        <v>1.1068185393338767</v>
      </c>
      <c r="DP223" s="273">
        <f t="shared" si="859"/>
        <v>2.2742047979757021</v>
      </c>
      <c r="DQ223" s="273">
        <f t="shared" si="859"/>
        <v>1.3176885775862071</v>
      </c>
      <c r="DR223" s="273" t="str">
        <f t="shared" si="859"/>
        <v>-</v>
      </c>
      <c r="DS223" s="273">
        <f t="shared" si="859"/>
        <v>0.67448105775159284</v>
      </c>
      <c r="DT223" s="273">
        <f t="shared" si="859"/>
        <v>0.90380695946389378</v>
      </c>
      <c r="DU223" s="273">
        <f t="shared" si="859"/>
        <v>0.51745798033796953</v>
      </c>
      <c r="DV223" s="273">
        <f t="shared" si="859"/>
        <v>1.2280979650073154</v>
      </c>
      <c r="DW223" s="273">
        <f t="shared" si="859"/>
        <v>1.5227982271985072</v>
      </c>
      <c r="DX223" s="273">
        <f t="shared" si="859"/>
        <v>0.63701788407670756</v>
      </c>
      <c r="DY223" s="273">
        <f t="shared" si="859"/>
        <v>1.7387411666067794</v>
      </c>
      <c r="DZ223" s="273">
        <f t="shared" si="859"/>
        <v>0.85504596746917572</v>
      </c>
      <c r="EA223" s="273" t="str">
        <f t="shared" si="859"/>
        <v>-</v>
      </c>
      <c r="EB223" s="273">
        <f t="shared" si="859"/>
        <v>0.6060947630922694</v>
      </c>
      <c r="EC223" s="273">
        <f t="shared" si="859"/>
        <v>2.2549165505029576</v>
      </c>
      <c r="ED223" s="273" t="str">
        <f t="shared" si="859"/>
        <v>-</v>
      </c>
      <c r="EE223" s="273">
        <f t="shared" si="859"/>
        <v>2.1509570572213144</v>
      </c>
      <c r="EF223" s="273">
        <f t="shared" si="859"/>
        <v>1.1078472869598597</v>
      </c>
      <c r="EG223" s="273">
        <f t="shared" si="859"/>
        <v>0.98841995912641201</v>
      </c>
      <c r="EH223" s="273">
        <f t="shared" si="859"/>
        <v>2.3872365715247428</v>
      </c>
      <c r="EI223" s="273">
        <f t="shared" si="859"/>
        <v>1.4308557372636679</v>
      </c>
      <c r="EJ223" s="273" t="str">
        <f t="shared" si="859"/>
        <v>-</v>
      </c>
      <c r="EK223" s="273">
        <f t="shared" si="859"/>
        <v>0.59949906426330091</v>
      </c>
      <c r="EL223" s="273">
        <f t="shared" si="859"/>
        <v>1.1270533656784696</v>
      </c>
      <c r="EM223" s="273">
        <f t="shared" ref="EM223:GX223" si="860">+IF(ISERROR(EM203/EM182),"-",(EM203/EM182))</f>
        <v>0.57725796593594658</v>
      </c>
      <c r="EN223" s="273">
        <f t="shared" si="860"/>
        <v>0.78771513867036147</v>
      </c>
      <c r="EO223" s="273">
        <f t="shared" si="860"/>
        <v>0.78167340677729746</v>
      </c>
      <c r="EP223" s="273">
        <f t="shared" si="860"/>
        <v>1.5444161088088406</v>
      </c>
      <c r="EQ223" s="273">
        <f t="shared" si="860"/>
        <v>2.2879884225759768</v>
      </c>
      <c r="ER223" s="273">
        <f t="shared" si="860"/>
        <v>0.53317820629618384</v>
      </c>
      <c r="ES223" s="273" t="str">
        <f t="shared" si="860"/>
        <v>-</v>
      </c>
      <c r="ET223" s="273">
        <f t="shared" si="860"/>
        <v>0.46600908094567095</v>
      </c>
      <c r="EU223" s="273">
        <f t="shared" si="860"/>
        <v>0.55382988482315765</v>
      </c>
      <c r="EV223" s="273">
        <f t="shared" si="860"/>
        <v>0.32392660149636832</v>
      </c>
      <c r="EW223" s="273">
        <f t="shared" si="860"/>
        <v>1.5959446892947657</v>
      </c>
      <c r="EX223" s="273">
        <f t="shared" si="860"/>
        <v>1.0180004950350894</v>
      </c>
      <c r="EY223" s="273">
        <f t="shared" si="860"/>
        <v>1.2767587279337684</v>
      </c>
      <c r="EZ223" s="273">
        <f t="shared" si="860"/>
        <v>1.747239980255475</v>
      </c>
      <c r="FA223" s="273">
        <f t="shared" si="860"/>
        <v>1.208001617555621</v>
      </c>
      <c r="FB223" s="273">
        <f t="shared" si="860"/>
        <v>1.1132250580046403</v>
      </c>
      <c r="FC223" s="273">
        <f t="shared" si="860"/>
        <v>0.30667816248430674</v>
      </c>
      <c r="FD223" s="273">
        <f t="shared" si="860"/>
        <v>0.37785298098993586</v>
      </c>
      <c r="FE223" s="273">
        <f t="shared" si="860"/>
        <v>0.51318910414003349</v>
      </c>
      <c r="FF223" s="273">
        <f t="shared" si="860"/>
        <v>0.98242701295481327</v>
      </c>
      <c r="FG223" s="273">
        <f t="shared" si="860"/>
        <v>1.2687570270623612</v>
      </c>
      <c r="FH223" s="273">
        <f t="shared" si="860"/>
        <v>0.8104537453549775</v>
      </c>
      <c r="FI223" s="273">
        <f t="shared" si="860"/>
        <v>4.2521189290999599</v>
      </c>
      <c r="FJ223" s="273">
        <f t="shared" si="860"/>
        <v>1.485168958455237</v>
      </c>
      <c r="FK223" s="273">
        <f t="shared" si="860"/>
        <v>0.33951729106628242</v>
      </c>
      <c r="FL223" s="273" t="str">
        <f t="shared" si="860"/>
        <v>-</v>
      </c>
      <c r="FM223" s="273">
        <f t="shared" si="860"/>
        <v>1.9933889169614283</v>
      </c>
      <c r="FN223" s="273" t="str">
        <f t="shared" si="860"/>
        <v>-</v>
      </c>
      <c r="FO223" s="273">
        <f t="shared" si="860"/>
        <v>0.38245009272390096</v>
      </c>
      <c r="FP223" s="273">
        <f t="shared" si="860"/>
        <v>0.38245009272390096</v>
      </c>
      <c r="FQ223" s="273" t="str">
        <f t="shared" si="860"/>
        <v>-</v>
      </c>
      <c r="FR223" s="273" t="str">
        <f t="shared" si="860"/>
        <v>-</v>
      </c>
      <c r="FS223" s="273" t="str">
        <f t="shared" si="860"/>
        <v>-</v>
      </c>
      <c r="FT223" s="273" t="str">
        <f t="shared" si="860"/>
        <v>-</v>
      </c>
      <c r="FU223" s="273" t="str">
        <f t="shared" si="860"/>
        <v>-</v>
      </c>
      <c r="FV223" s="273" t="str">
        <f t="shared" si="860"/>
        <v>-</v>
      </c>
      <c r="FW223" s="273" t="str">
        <f t="shared" si="860"/>
        <v>-</v>
      </c>
      <c r="FX223" s="273">
        <f t="shared" si="860"/>
        <v>1.7756603190373683</v>
      </c>
      <c r="FY223" s="273">
        <f t="shared" si="860"/>
        <v>0.99346101441477952</v>
      </c>
      <c r="FZ223" s="273">
        <f t="shared" si="860"/>
        <v>1.2213914260070746</v>
      </c>
      <c r="GA223" s="273">
        <f t="shared" si="860"/>
        <v>2.1412341784840749</v>
      </c>
      <c r="GB223" s="273">
        <f t="shared" si="860"/>
        <v>1.3580051691043915</v>
      </c>
      <c r="GC223" s="273" t="str">
        <f t="shared" si="860"/>
        <v>-</v>
      </c>
      <c r="GD223" s="273" t="str">
        <f t="shared" si="860"/>
        <v>-</v>
      </c>
      <c r="GE223" s="273">
        <f t="shared" si="860"/>
        <v>0.5298681873422455</v>
      </c>
      <c r="GF223" s="273">
        <f t="shared" si="860"/>
        <v>0.33216440752076959</v>
      </c>
      <c r="GG223" s="273">
        <f t="shared" si="860"/>
        <v>1.9627257047669122</v>
      </c>
      <c r="GH223" s="273" t="str">
        <f t="shared" si="860"/>
        <v>-</v>
      </c>
      <c r="GI223" s="273">
        <f t="shared" si="860"/>
        <v>1.546875</v>
      </c>
      <c r="GJ223" s="273">
        <f t="shared" si="860"/>
        <v>1.9856248943006933</v>
      </c>
      <c r="GK223" s="273">
        <f t="shared" si="860"/>
        <v>0.86697453487363785</v>
      </c>
      <c r="GL223" s="273">
        <f t="shared" si="860"/>
        <v>1.7767909672412283</v>
      </c>
      <c r="GM223" s="273" t="str">
        <f t="shared" si="860"/>
        <v>-</v>
      </c>
      <c r="GN223" s="273" t="str">
        <f t="shared" si="860"/>
        <v>-</v>
      </c>
      <c r="GO223" s="273" t="str">
        <f t="shared" si="860"/>
        <v>-</v>
      </c>
      <c r="GP223" s="273">
        <f t="shared" si="860"/>
        <v>0.4690215153594639</v>
      </c>
      <c r="GQ223" s="273">
        <f t="shared" si="860"/>
        <v>0.28406584423305592</v>
      </c>
      <c r="GR223" s="273">
        <f t="shared" si="860"/>
        <v>0.86220302375809932</v>
      </c>
      <c r="GS223" s="273" t="str">
        <f t="shared" si="860"/>
        <v>-</v>
      </c>
      <c r="GT223" s="273" t="str">
        <f t="shared" si="860"/>
        <v>-</v>
      </c>
      <c r="GU223" s="273" t="str">
        <f t="shared" si="860"/>
        <v>-</v>
      </c>
      <c r="GV223" s="273" t="str">
        <f t="shared" si="860"/>
        <v>-</v>
      </c>
      <c r="GW223" s="273">
        <f t="shared" si="860"/>
        <v>0.25133036885843418</v>
      </c>
      <c r="GX223" s="273" t="str">
        <f t="shared" si="860"/>
        <v>-</v>
      </c>
      <c r="GY223" s="273">
        <f t="shared" ref="GY223:HH223" si="861">+IF(ISERROR(GY203/GY182),"-",(GY203/GY182))</f>
        <v>1.7143132534491516</v>
      </c>
      <c r="GZ223" s="273">
        <f t="shared" si="861"/>
        <v>1.5870059339085361</v>
      </c>
      <c r="HA223" s="273">
        <f t="shared" si="861"/>
        <v>0.66636095268120721</v>
      </c>
      <c r="HB223" s="273">
        <f t="shared" si="861"/>
        <v>2.4049811957939982</v>
      </c>
      <c r="HC223" s="273">
        <f t="shared" si="861"/>
        <v>1.3585004195773713</v>
      </c>
      <c r="HD223" s="273">
        <f t="shared" si="861"/>
        <v>1.0300786369593709</v>
      </c>
      <c r="HE223" s="273" t="str">
        <f t="shared" si="861"/>
        <v>-</v>
      </c>
      <c r="HF223" s="273">
        <f t="shared" si="861"/>
        <v>0.25709559317479513</v>
      </c>
      <c r="HG223" s="273" t="str">
        <f t="shared" si="861"/>
        <v>-</v>
      </c>
      <c r="HH223" s="273">
        <f t="shared" si="861"/>
        <v>0</v>
      </c>
    </row>
    <row r="224" spans="1:216" x14ac:dyDescent="0.2">
      <c r="A224" s="263" t="s">
        <v>240</v>
      </c>
      <c r="B224" s="273">
        <f t="shared" si="792"/>
        <v>7.2217813908896291</v>
      </c>
      <c r="C224" s="273">
        <f t="shared" si="792"/>
        <v>1.4128608975243619</v>
      </c>
      <c r="D224" s="273">
        <f t="shared" si="792"/>
        <v>1.4453936616727021</v>
      </c>
      <c r="E224" s="273">
        <f t="shared" si="792"/>
        <v>1.5822822397106491</v>
      </c>
      <c r="F224" s="273">
        <f t="shared" si="792"/>
        <v>1.8130886670581328</v>
      </c>
      <c r="G224" s="273">
        <f t="shared" si="792"/>
        <v>0.93173608254797113</v>
      </c>
      <c r="H224" s="273">
        <f t="shared" si="792"/>
        <v>1.2264746882951034</v>
      </c>
      <c r="I224" s="273">
        <f t="shared" ref="I224" si="862">+IF(ISERROR(I204/I183),"-",(I204/I183))</f>
        <v>1.0056106691623772</v>
      </c>
      <c r="J224" s="273">
        <f t="shared" ref="J224:BZ224" si="863">+IF(ISERROR(J204/J183),"-",(J204/J183))</f>
        <v>0.97346832673895722</v>
      </c>
      <c r="K224" s="273">
        <f t="shared" si="863"/>
        <v>0.57133812429081221</v>
      </c>
      <c r="L224" s="273">
        <f t="shared" si="863"/>
        <v>0.61335711638250556</v>
      </c>
      <c r="M224" s="273">
        <f t="shared" si="863"/>
        <v>0.27851582332035879</v>
      </c>
      <c r="N224" s="273">
        <f t="shared" ref="N224:P224" si="864">+IF(ISERROR(N204/N183),"-",(N204/N183))</f>
        <v>1.8780082761624741</v>
      </c>
      <c r="O224" s="273">
        <f t="shared" si="864"/>
        <v>2.3838400528750827</v>
      </c>
      <c r="P224" s="273">
        <f t="shared" si="864"/>
        <v>1.1902618066102553</v>
      </c>
      <c r="Q224" s="273">
        <f t="shared" si="863"/>
        <v>1.1195703485545589</v>
      </c>
      <c r="R224" s="273">
        <f t="shared" si="863"/>
        <v>4.0619857529405268</v>
      </c>
      <c r="S224" s="273">
        <f t="shared" si="863"/>
        <v>1.0222805189204729</v>
      </c>
      <c r="T224" s="273">
        <f t="shared" si="863"/>
        <v>0.79955948604483784</v>
      </c>
      <c r="U224" s="273">
        <f t="shared" si="863"/>
        <v>1.1146846867327453</v>
      </c>
      <c r="V224" s="273">
        <f t="shared" si="863"/>
        <v>0.31990071543290993</v>
      </c>
      <c r="W224" s="273">
        <f t="shared" si="863"/>
        <v>1.3892052081345294</v>
      </c>
      <c r="X224" s="273">
        <f t="shared" si="863"/>
        <v>1.5578061342147744</v>
      </c>
      <c r="Y224" s="273">
        <f t="shared" si="863"/>
        <v>0.49765121925472394</v>
      </c>
      <c r="Z224" s="273">
        <f t="shared" si="863"/>
        <v>3.8609695252328922</v>
      </c>
      <c r="AA224" s="273">
        <f t="shared" si="863"/>
        <v>3.9210686859550297</v>
      </c>
      <c r="AB224" s="273">
        <f t="shared" si="863"/>
        <v>3.5629547183811554</v>
      </c>
      <c r="AC224" s="273">
        <f t="shared" si="863"/>
        <v>1.9503205805106547</v>
      </c>
      <c r="AD224" s="273">
        <f t="shared" si="863"/>
        <v>0.88089132968530859</v>
      </c>
      <c r="AE224" s="273">
        <f t="shared" si="863"/>
        <v>1.031742617459976</v>
      </c>
      <c r="AF224" s="273">
        <f t="shared" si="863"/>
        <v>1.3522095791758513</v>
      </c>
      <c r="AG224" s="273">
        <f t="shared" si="863"/>
        <v>3.2672033584692759</v>
      </c>
      <c r="AH224" s="273">
        <f t="shared" si="863"/>
        <v>1.6032679870501818</v>
      </c>
      <c r="AI224" s="273">
        <f t="shared" si="863"/>
        <v>0.86076705497820993</v>
      </c>
      <c r="AJ224" s="273">
        <f t="shared" si="863"/>
        <v>1.554109676211866</v>
      </c>
      <c r="AK224" s="273">
        <f t="shared" si="863"/>
        <v>1.4271444866920153</v>
      </c>
      <c r="AL224" s="273">
        <f t="shared" si="863"/>
        <v>0.83704955143791393</v>
      </c>
      <c r="AM224" s="273">
        <f t="shared" si="863"/>
        <v>1.1884294484395785</v>
      </c>
      <c r="AN224" s="273">
        <f t="shared" si="863"/>
        <v>2.091842397336293</v>
      </c>
      <c r="AO224" s="273">
        <f t="shared" si="863"/>
        <v>0.73733620620860263</v>
      </c>
      <c r="AP224" s="273">
        <f t="shared" si="863"/>
        <v>0.86973552131977483</v>
      </c>
      <c r="AQ224" s="273" t="str">
        <f t="shared" si="863"/>
        <v>-</v>
      </c>
      <c r="AR224" s="273">
        <f t="shared" si="863"/>
        <v>1.1483153409952391</v>
      </c>
      <c r="AS224" s="273">
        <f t="shared" si="863"/>
        <v>0.74439079806873043</v>
      </c>
      <c r="AT224" s="273">
        <f t="shared" si="863"/>
        <v>0.9156731196702097</v>
      </c>
      <c r="AU224" s="273" t="str">
        <f t="shared" si="863"/>
        <v>-</v>
      </c>
      <c r="AV224" s="273">
        <f t="shared" si="863"/>
        <v>0.25768283852280954</v>
      </c>
      <c r="AW224" s="273" t="str">
        <f t="shared" si="863"/>
        <v>-</v>
      </c>
      <c r="AX224" s="273" t="str">
        <f t="shared" si="863"/>
        <v>-</v>
      </c>
      <c r="AY224" s="273">
        <f t="shared" si="863"/>
        <v>1.1260396878860464</v>
      </c>
      <c r="AZ224" s="273">
        <f t="shared" si="863"/>
        <v>0.71667275302350764</v>
      </c>
      <c r="BA224" s="273">
        <f t="shared" si="863"/>
        <v>6.5723368078657501E-2</v>
      </c>
      <c r="BB224" s="273">
        <f t="shared" si="863"/>
        <v>2.4995630759453449</v>
      </c>
      <c r="BC224" s="273">
        <f t="shared" si="863"/>
        <v>0.19922051579252389</v>
      </c>
      <c r="BD224" s="273">
        <f t="shared" si="863"/>
        <v>1.5286195286195285</v>
      </c>
      <c r="BE224" s="273" t="str">
        <f t="shared" si="863"/>
        <v>-</v>
      </c>
      <c r="BF224" s="273" t="str">
        <f t="shared" si="863"/>
        <v>-</v>
      </c>
      <c r="BG224" s="273">
        <f t="shared" ref="BG224:BM224" si="865">+IF(ISERROR(BG204/BG183),"-",(BG204/BG183))</f>
        <v>0.69832635983263602</v>
      </c>
      <c r="BH224" s="273" t="str">
        <f t="shared" si="865"/>
        <v>-</v>
      </c>
      <c r="BI224" s="273" t="str">
        <f t="shared" si="865"/>
        <v>-</v>
      </c>
      <c r="BJ224" s="273" t="str">
        <f t="shared" si="865"/>
        <v>-</v>
      </c>
      <c r="BK224" s="273">
        <f t="shared" si="865"/>
        <v>0.69832635983263602</v>
      </c>
      <c r="BL224" s="273" t="str">
        <f t="shared" si="865"/>
        <v>-</v>
      </c>
      <c r="BM224" s="273" t="str">
        <f t="shared" si="865"/>
        <v>-</v>
      </c>
      <c r="BN224" s="273">
        <f t="shared" si="863"/>
        <v>0.78155426091424929</v>
      </c>
      <c r="BO224" s="273" t="str">
        <f t="shared" si="863"/>
        <v>-</v>
      </c>
      <c r="BP224" s="273">
        <f t="shared" si="863"/>
        <v>4.0275618450438069</v>
      </c>
      <c r="BQ224" s="273">
        <f t="shared" si="863"/>
        <v>0.48541624357087337</v>
      </c>
      <c r="BR224" s="273">
        <f t="shared" si="863"/>
        <v>7.1872366044551477</v>
      </c>
      <c r="BS224" s="273" t="str">
        <f t="shared" si="863"/>
        <v>-</v>
      </c>
      <c r="BT224" s="273" t="str">
        <f t="shared" si="863"/>
        <v>-</v>
      </c>
      <c r="BU224" s="273">
        <f t="shared" si="863"/>
        <v>0.75872283904192528</v>
      </c>
      <c r="BV224" s="273">
        <f t="shared" si="863"/>
        <v>8.1032202723471183E-2</v>
      </c>
      <c r="BW224" s="273">
        <f t="shared" si="863"/>
        <v>2.8937048828925387</v>
      </c>
      <c r="BX224" s="273">
        <f t="shared" si="863"/>
        <v>0.38202454303024769</v>
      </c>
      <c r="BY224" s="273">
        <f t="shared" si="863"/>
        <v>3.151520629038818</v>
      </c>
      <c r="BZ224" s="273" t="str">
        <f t="shared" si="863"/>
        <v>-</v>
      </c>
      <c r="CA224" s="273" t="str">
        <f t="shared" ref="CA224:EL224" si="866">+IF(ISERROR(CA204/CA183),"-",(CA204/CA183))</f>
        <v>-</v>
      </c>
      <c r="CB224" s="273">
        <f t="shared" si="866"/>
        <v>8.1793894716421636E-2</v>
      </c>
      <c r="CC224" s="273">
        <f t="shared" si="866"/>
        <v>2.5718734304369665E-2</v>
      </c>
      <c r="CD224" s="273" t="str">
        <f t="shared" si="866"/>
        <v>-</v>
      </c>
      <c r="CE224" s="273">
        <f t="shared" si="866"/>
        <v>0.35076231022572096</v>
      </c>
      <c r="CF224" s="273" t="str">
        <f t="shared" si="866"/>
        <v>-</v>
      </c>
      <c r="CG224" s="273" t="str">
        <f t="shared" si="866"/>
        <v>-</v>
      </c>
      <c r="CH224" s="273" t="str">
        <f t="shared" si="866"/>
        <v>-</v>
      </c>
      <c r="CI224" s="273">
        <f t="shared" si="866"/>
        <v>0.88712438049302889</v>
      </c>
      <c r="CJ224" s="273">
        <f t="shared" si="866"/>
        <v>9.8292100887269779E-2</v>
      </c>
      <c r="CK224" s="273">
        <f t="shared" si="866"/>
        <v>2.4179163726182074</v>
      </c>
      <c r="CL224" s="273">
        <f t="shared" si="866"/>
        <v>0.26391665112809992</v>
      </c>
      <c r="CM224" s="273">
        <f t="shared" si="866"/>
        <v>5.7819798458802607</v>
      </c>
      <c r="CN224" s="273" t="str">
        <f t="shared" si="866"/>
        <v>-</v>
      </c>
      <c r="CO224" s="273">
        <f t="shared" si="866"/>
        <v>1.5604185511779778</v>
      </c>
      <c r="CP224" s="273">
        <f t="shared" si="866"/>
        <v>0.71507714617062768</v>
      </c>
      <c r="CQ224" s="273">
        <f t="shared" si="866"/>
        <v>0.30874977118799196</v>
      </c>
      <c r="CR224" s="273">
        <f t="shared" si="866"/>
        <v>0.51341394359583459</v>
      </c>
      <c r="CS224" s="273">
        <f t="shared" si="866"/>
        <v>0.91500684395776299</v>
      </c>
      <c r="CT224" s="273">
        <f t="shared" si="866"/>
        <v>0.50996212441323574</v>
      </c>
      <c r="CU224" s="273">
        <f t="shared" si="866"/>
        <v>0.43514783453636874</v>
      </c>
      <c r="CV224" s="273">
        <f t="shared" si="866"/>
        <v>1.0156774780236435</v>
      </c>
      <c r="CW224" s="273">
        <f t="shared" si="866"/>
        <v>0.54232781793618301</v>
      </c>
      <c r="CX224" s="273" t="str">
        <f t="shared" si="866"/>
        <v>-</v>
      </c>
      <c r="CY224" s="273" t="str">
        <f t="shared" si="866"/>
        <v>-</v>
      </c>
      <c r="CZ224" s="273" t="str">
        <f t="shared" si="866"/>
        <v>-</v>
      </c>
      <c r="DA224" s="273">
        <f t="shared" si="866"/>
        <v>0.40263648468708391</v>
      </c>
      <c r="DB224" s="273">
        <f t="shared" si="866"/>
        <v>0.50166024299820144</v>
      </c>
      <c r="DC224" s="273">
        <f t="shared" si="866"/>
        <v>1.0928725701943844</v>
      </c>
      <c r="DD224" s="273">
        <f t="shared" si="866"/>
        <v>5.2231732227229131</v>
      </c>
      <c r="DE224" s="273">
        <f t="shared" si="866"/>
        <v>1.0203312647034273</v>
      </c>
      <c r="DF224" s="273">
        <f t="shared" si="866"/>
        <v>2.0044031756526905</v>
      </c>
      <c r="DG224" s="273">
        <f t="shared" si="866"/>
        <v>6.7130604213355669</v>
      </c>
      <c r="DH224" s="273">
        <f t="shared" si="866"/>
        <v>14.780069053587475</v>
      </c>
      <c r="DI224" s="273">
        <f t="shared" si="866"/>
        <v>10.437797297691656</v>
      </c>
      <c r="DJ224" s="273" t="str">
        <f t="shared" si="866"/>
        <v>-</v>
      </c>
      <c r="DK224" s="273">
        <f t="shared" si="866"/>
        <v>2.8297371758107319</v>
      </c>
      <c r="DL224" s="273">
        <f t="shared" si="866"/>
        <v>2.0787817109850995</v>
      </c>
      <c r="DM224" s="273">
        <f t="shared" si="866"/>
        <v>1.84204700000219</v>
      </c>
      <c r="DN224" s="273">
        <f t="shared" si="866"/>
        <v>1.0927769712555477</v>
      </c>
      <c r="DO224" s="273">
        <f t="shared" si="866"/>
        <v>1.100834056768607</v>
      </c>
      <c r="DP224" s="273">
        <f t="shared" si="866"/>
        <v>2.4941328538520975</v>
      </c>
      <c r="DQ224" s="273">
        <f t="shared" si="866"/>
        <v>1.2001483987124231</v>
      </c>
      <c r="DR224" s="273" t="str">
        <f t="shared" si="866"/>
        <v>-</v>
      </c>
      <c r="DS224" s="273">
        <f t="shared" si="866"/>
        <v>0.73893805309734517</v>
      </c>
      <c r="DT224" s="273">
        <f t="shared" si="866"/>
        <v>0.68131657479172714</v>
      </c>
      <c r="DU224" s="273">
        <f t="shared" si="866"/>
        <v>0.57841076474130348</v>
      </c>
      <c r="DV224" s="273">
        <f t="shared" si="866"/>
        <v>1.5815622960031563</v>
      </c>
      <c r="DW224" s="273">
        <f t="shared" si="866"/>
        <v>0.92853495876658299</v>
      </c>
      <c r="DX224" s="273">
        <f t="shared" si="866"/>
        <v>1.0578469992386375</v>
      </c>
      <c r="DY224" s="273">
        <f t="shared" si="866"/>
        <v>2.0077162994167206</v>
      </c>
      <c r="DZ224" s="273">
        <f t="shared" si="866"/>
        <v>1.0072381990651982</v>
      </c>
      <c r="EA224" s="273" t="str">
        <f t="shared" si="866"/>
        <v>-</v>
      </c>
      <c r="EB224" s="273">
        <f t="shared" si="866"/>
        <v>0.25234708392603133</v>
      </c>
      <c r="EC224" s="273">
        <f t="shared" si="866"/>
        <v>0.50796113574933743</v>
      </c>
      <c r="ED224" s="273">
        <f t="shared" si="866"/>
        <v>0.35240991684631973</v>
      </c>
      <c r="EE224" s="273">
        <f t="shared" si="866"/>
        <v>2.065981351963972</v>
      </c>
      <c r="EF224" s="273">
        <f t="shared" si="866"/>
        <v>1.0784263307169712</v>
      </c>
      <c r="EG224" s="273">
        <f t="shared" si="866"/>
        <v>1.13344078789706</v>
      </c>
      <c r="EH224" s="273">
        <f t="shared" si="866"/>
        <v>2.438265530574915</v>
      </c>
      <c r="EI224" s="273">
        <f t="shared" si="866"/>
        <v>1.3048228727950781</v>
      </c>
      <c r="EJ224" s="273" t="str">
        <f t="shared" si="866"/>
        <v>-</v>
      </c>
      <c r="EK224" s="273">
        <f t="shared" si="866"/>
        <v>0.62040150943396233</v>
      </c>
      <c r="EL224" s="273">
        <f t="shared" si="866"/>
        <v>0.63233932181639896</v>
      </c>
      <c r="EM224" s="273">
        <f t="shared" ref="EM224:GX224" si="867">+IF(ISERROR(EM204/EM183),"-",(EM204/EM183))</f>
        <v>0.53863785557986876</v>
      </c>
      <c r="EN224" s="273">
        <f t="shared" si="867"/>
        <v>0.72522217153637403</v>
      </c>
      <c r="EO224" s="273">
        <f t="shared" si="867"/>
        <v>0.41909457449307136</v>
      </c>
      <c r="EP224" s="273">
        <f t="shared" si="867"/>
        <v>0.83932726888089693</v>
      </c>
      <c r="EQ224" s="273">
        <f t="shared" si="867"/>
        <v>1.9504519584867761</v>
      </c>
      <c r="ER224" s="273">
        <f t="shared" si="867"/>
        <v>0.34459253481189456</v>
      </c>
      <c r="ES224" s="273" t="str">
        <f t="shared" si="867"/>
        <v>-</v>
      </c>
      <c r="ET224" s="273" t="str">
        <f t="shared" si="867"/>
        <v>-</v>
      </c>
      <c r="EU224" s="273" t="str">
        <f t="shared" si="867"/>
        <v>-</v>
      </c>
      <c r="EV224" s="273">
        <f t="shared" si="867"/>
        <v>0.34686156763590398</v>
      </c>
      <c r="EW224" s="273">
        <f t="shared" si="867"/>
        <v>1.3649574807099856</v>
      </c>
      <c r="EX224" s="273">
        <f t="shared" si="867"/>
        <v>0.79499696466874425</v>
      </c>
      <c r="EY224" s="273">
        <f t="shared" si="867"/>
        <v>1.0160328582856804</v>
      </c>
      <c r="EZ224" s="273">
        <f t="shared" si="867"/>
        <v>2.4159157894736842</v>
      </c>
      <c r="FA224" s="273">
        <f t="shared" si="867"/>
        <v>0.83560602658996042</v>
      </c>
      <c r="FB224" s="273">
        <f t="shared" si="867"/>
        <v>0.43480382588327154</v>
      </c>
      <c r="FC224" s="273">
        <f t="shared" si="867"/>
        <v>0.21179343758616614</v>
      </c>
      <c r="FD224" s="273">
        <f t="shared" si="867"/>
        <v>0.64734384739324236</v>
      </c>
      <c r="FE224" s="273">
        <f t="shared" si="867"/>
        <v>0.32892746945324397</v>
      </c>
      <c r="FF224" s="273">
        <f t="shared" si="867"/>
        <v>0.75734472884598558</v>
      </c>
      <c r="FG224" s="273">
        <f t="shared" si="867"/>
        <v>0.87236804901036769</v>
      </c>
      <c r="FH224" s="273">
        <f t="shared" si="867"/>
        <v>0.78343982735274209</v>
      </c>
      <c r="FI224" s="273">
        <f t="shared" si="867"/>
        <v>0.77131443047841763</v>
      </c>
      <c r="FJ224" s="273">
        <f t="shared" si="867"/>
        <v>0.51678091709124596</v>
      </c>
      <c r="FK224" s="273" t="str">
        <f t="shared" si="867"/>
        <v>-</v>
      </c>
      <c r="FL224" s="273" t="str">
        <f t="shared" si="867"/>
        <v>-</v>
      </c>
      <c r="FM224" s="273">
        <f t="shared" si="867"/>
        <v>0.91104849000425348</v>
      </c>
      <c r="FN224" s="273">
        <f t="shared" si="867"/>
        <v>0.28906626506024097</v>
      </c>
      <c r="FO224" s="273">
        <f t="shared" si="867"/>
        <v>1.2273055784556197</v>
      </c>
      <c r="FP224" s="273">
        <f t="shared" si="867"/>
        <v>1.5168697160199438</v>
      </c>
      <c r="FQ224" s="273" t="str">
        <f t="shared" si="867"/>
        <v>-</v>
      </c>
      <c r="FR224" s="273" t="str">
        <f t="shared" si="867"/>
        <v>-</v>
      </c>
      <c r="FS224" s="273">
        <f t="shared" si="867"/>
        <v>0.91993077173256521</v>
      </c>
      <c r="FT224" s="273" t="str">
        <f t="shared" si="867"/>
        <v>-</v>
      </c>
      <c r="FU224" s="273" t="str">
        <f t="shared" si="867"/>
        <v>-</v>
      </c>
      <c r="FV224" s="273" t="str">
        <f t="shared" si="867"/>
        <v>-</v>
      </c>
      <c r="FW224" s="273" t="str">
        <f t="shared" si="867"/>
        <v>-</v>
      </c>
      <c r="FX224" s="273">
        <f t="shared" si="867"/>
        <v>1.5486641372296228</v>
      </c>
      <c r="FY224" s="273">
        <f t="shared" si="867"/>
        <v>0.58245851345697952</v>
      </c>
      <c r="FZ224" s="273">
        <f t="shared" si="867"/>
        <v>1.1888980460835823</v>
      </c>
      <c r="GA224" s="273">
        <f t="shared" si="867"/>
        <v>1.6625191974441733</v>
      </c>
      <c r="GB224" s="273">
        <f t="shared" si="867"/>
        <v>1.0684949974487437</v>
      </c>
      <c r="GC224" s="273" t="str">
        <f t="shared" si="867"/>
        <v>-</v>
      </c>
      <c r="GD224" s="273">
        <f t="shared" si="867"/>
        <v>0.16460591133004929</v>
      </c>
      <c r="GE224" s="273">
        <f t="shared" si="867"/>
        <v>0.44961568210383834</v>
      </c>
      <c r="GF224" s="273">
        <f t="shared" si="867"/>
        <v>5.0643292682926839</v>
      </c>
      <c r="GG224" s="273">
        <f t="shared" si="867"/>
        <v>1.7570383338313209</v>
      </c>
      <c r="GH224" s="273">
        <f t="shared" si="867"/>
        <v>0.31027040000000006</v>
      </c>
      <c r="GI224" s="273">
        <f t="shared" si="867"/>
        <v>1.2359555057618439</v>
      </c>
      <c r="GJ224" s="273">
        <f t="shared" si="867"/>
        <v>1.4512547885231804</v>
      </c>
      <c r="GK224" s="273">
        <f t="shared" si="867"/>
        <v>0.71493299109307906</v>
      </c>
      <c r="GL224" s="273">
        <f t="shared" si="867"/>
        <v>1.8914005163028897</v>
      </c>
      <c r="GM224" s="273" t="str">
        <f t="shared" si="867"/>
        <v>-</v>
      </c>
      <c r="GN224" s="273" t="str">
        <f t="shared" si="867"/>
        <v>-</v>
      </c>
      <c r="GO224" s="273" t="str">
        <f t="shared" si="867"/>
        <v>-</v>
      </c>
      <c r="GP224" s="273">
        <f t="shared" si="867"/>
        <v>29.396225319396052</v>
      </c>
      <c r="GQ224" s="273" t="str">
        <f t="shared" si="867"/>
        <v>-</v>
      </c>
      <c r="GR224" s="273">
        <f t="shared" si="867"/>
        <v>1.2535618020793222</v>
      </c>
      <c r="GS224" s="273">
        <f t="shared" si="867"/>
        <v>44.807388809182207</v>
      </c>
      <c r="GT224" s="273" t="str">
        <f t="shared" si="867"/>
        <v>-</v>
      </c>
      <c r="GU224" s="273" t="str">
        <f t="shared" si="867"/>
        <v>-</v>
      </c>
      <c r="GV224" s="273" t="str">
        <f t="shared" si="867"/>
        <v>-</v>
      </c>
      <c r="GW224" s="273" t="str">
        <f t="shared" si="867"/>
        <v>-</v>
      </c>
      <c r="GX224" s="273" t="str">
        <f t="shared" si="867"/>
        <v>-</v>
      </c>
      <c r="GY224" s="273">
        <f t="shared" ref="GY224:HH224" si="868">+IF(ISERROR(GY204/GY183),"-",(GY204/GY183))</f>
        <v>1.3423568171121605</v>
      </c>
      <c r="GZ224" s="273">
        <f t="shared" si="868"/>
        <v>0.89938882187374358</v>
      </c>
      <c r="HA224" s="273">
        <f t="shared" si="868"/>
        <v>0.9382663735798088</v>
      </c>
      <c r="HB224" s="273">
        <f t="shared" si="868"/>
        <v>2.2564010313605563</v>
      </c>
      <c r="HC224" s="273">
        <f t="shared" si="868"/>
        <v>1.0721678526055862</v>
      </c>
      <c r="HD224" s="273">
        <f t="shared" si="868"/>
        <v>1.1099834869960095</v>
      </c>
      <c r="HE224" s="273">
        <f t="shared" si="868"/>
        <v>1.2458055387103295</v>
      </c>
      <c r="HF224" s="273">
        <f t="shared" si="868"/>
        <v>0.45446699037776195</v>
      </c>
      <c r="HG224" s="273">
        <f t="shared" si="868"/>
        <v>0.64134207650273223</v>
      </c>
      <c r="HH224" s="273">
        <f t="shared" si="868"/>
        <v>0</v>
      </c>
    </row>
    <row r="225" spans="1:216" x14ac:dyDescent="0.2">
      <c r="A225" s="263" t="s">
        <v>241</v>
      </c>
      <c r="B225" s="273">
        <f t="shared" si="792"/>
        <v>10.394800691728173</v>
      </c>
      <c r="C225" s="273">
        <f t="shared" si="792"/>
        <v>1.9414876405870021</v>
      </c>
      <c r="D225" s="273">
        <f t="shared" si="792"/>
        <v>1.9041721501800397</v>
      </c>
      <c r="E225" s="273">
        <f t="shared" si="792"/>
        <v>1.6356528513320312</v>
      </c>
      <c r="F225" s="273">
        <f t="shared" si="792"/>
        <v>1.8920073392004344</v>
      </c>
      <c r="G225" s="273">
        <f t="shared" si="792"/>
        <v>0.76172350066867778</v>
      </c>
      <c r="H225" s="273">
        <f t="shared" si="792"/>
        <v>1.705457096016695</v>
      </c>
      <c r="I225" s="273">
        <f t="shared" ref="I225" si="869">+IF(ISERROR(I205/I184),"-",(I205/I184))</f>
        <v>2.3378791864111426</v>
      </c>
      <c r="J225" s="273">
        <f t="shared" ref="J225:BZ225" si="870">+IF(ISERROR(J205/J184),"-",(J205/J184))</f>
        <v>0.85135878502469597</v>
      </c>
      <c r="K225" s="273">
        <f t="shared" si="870"/>
        <v>1.1451586648459473</v>
      </c>
      <c r="L225" s="273">
        <f t="shared" si="870"/>
        <v>1.3036823425022184</v>
      </c>
      <c r="M225" s="273">
        <f t="shared" si="870"/>
        <v>0.65123220153340633</v>
      </c>
      <c r="N225" s="273">
        <f t="shared" ref="N225:P225" si="871">+IF(ISERROR(N205/N184),"-",(N205/N184))</f>
        <v>0.79480056421910505</v>
      </c>
      <c r="O225" s="273">
        <f t="shared" si="871"/>
        <v>0.73177598649749742</v>
      </c>
      <c r="P225" s="273">
        <f t="shared" si="871"/>
        <v>0.62880930713038341</v>
      </c>
      <c r="Q225" s="273">
        <f t="shared" si="870"/>
        <v>1.035892599899334</v>
      </c>
      <c r="R225" s="273">
        <f t="shared" si="870"/>
        <v>1.6573447710066496</v>
      </c>
      <c r="S225" s="273">
        <f t="shared" si="870"/>
        <v>1.5299944582986977</v>
      </c>
      <c r="T225" s="273">
        <f t="shared" si="870"/>
        <v>1.4638262947334439</v>
      </c>
      <c r="U225" s="273">
        <f t="shared" si="870"/>
        <v>1.791629687470242</v>
      </c>
      <c r="V225" s="273">
        <f t="shared" si="870"/>
        <v>0.28612821510594305</v>
      </c>
      <c r="W225" s="273">
        <f t="shared" si="870"/>
        <v>1.7210895203796894</v>
      </c>
      <c r="X225" s="273">
        <f t="shared" si="870"/>
        <v>2.0069529561206072</v>
      </c>
      <c r="Y225" s="273">
        <f t="shared" si="870"/>
        <v>0.35986699900687397</v>
      </c>
      <c r="Z225" s="273">
        <f t="shared" si="870"/>
        <v>5.7089414820998465</v>
      </c>
      <c r="AA225" s="273">
        <f t="shared" si="870"/>
        <v>5.6856623876017167</v>
      </c>
      <c r="AB225" s="273">
        <f t="shared" si="870"/>
        <v>3.939859362884754</v>
      </c>
      <c r="AC225" s="273">
        <f t="shared" si="870"/>
        <v>2.2847538832405618</v>
      </c>
      <c r="AD225" s="273">
        <f t="shared" si="870"/>
        <v>1.4206704388456146</v>
      </c>
      <c r="AE225" s="273">
        <f t="shared" si="870"/>
        <v>1.7491724282421957</v>
      </c>
      <c r="AF225" s="273">
        <f t="shared" si="870"/>
        <v>2.7220046143901349</v>
      </c>
      <c r="AG225" s="273">
        <f t="shared" si="870"/>
        <v>5.0924118097615638</v>
      </c>
      <c r="AH225" s="273">
        <f t="shared" si="870"/>
        <v>3.233787316066413</v>
      </c>
      <c r="AI225" s="273">
        <f t="shared" si="870"/>
        <v>1.7720628894018402</v>
      </c>
      <c r="AJ225" s="273">
        <f t="shared" si="870"/>
        <v>2.09883597275314</v>
      </c>
      <c r="AK225" s="273">
        <f t="shared" si="870"/>
        <v>2.9513894424256635</v>
      </c>
      <c r="AL225" s="273">
        <f t="shared" si="870"/>
        <v>1.4644526129538715</v>
      </c>
      <c r="AM225" s="273">
        <f t="shared" si="870"/>
        <v>1.7060541066392214</v>
      </c>
      <c r="AN225" s="273">
        <f t="shared" si="870"/>
        <v>1.979342158042519</v>
      </c>
      <c r="AO225" s="273">
        <f t="shared" si="870"/>
        <v>1.415730127775999</v>
      </c>
      <c r="AP225" s="273">
        <f t="shared" si="870"/>
        <v>0.58954467497969032</v>
      </c>
      <c r="AQ225" s="273" t="str">
        <f t="shared" si="870"/>
        <v>-</v>
      </c>
      <c r="AR225" s="273">
        <f t="shared" si="870"/>
        <v>0.94915684563857639</v>
      </c>
      <c r="AS225" s="273">
        <f t="shared" si="870"/>
        <v>4.6152288375860673</v>
      </c>
      <c r="AT225" s="273">
        <f t="shared" si="870"/>
        <v>3.2475429411224397</v>
      </c>
      <c r="AU225" s="273">
        <f t="shared" si="870"/>
        <v>0.98872387441303744</v>
      </c>
      <c r="AV225" s="273">
        <f t="shared" si="870"/>
        <v>1.6996549865229109</v>
      </c>
      <c r="AW225" s="273">
        <f t="shared" si="870"/>
        <v>2.2495774647887328</v>
      </c>
      <c r="AX225" s="273" t="str">
        <f t="shared" si="870"/>
        <v>-</v>
      </c>
      <c r="AY225" s="273">
        <f t="shared" si="870"/>
        <v>0.9197024338325146</v>
      </c>
      <c r="AZ225" s="273">
        <f t="shared" si="870"/>
        <v>0.46397914215924341</v>
      </c>
      <c r="BA225" s="273">
        <f t="shared" si="870"/>
        <v>1.8430888172190581E-2</v>
      </c>
      <c r="BB225" s="273">
        <f t="shared" si="870"/>
        <v>2.1807536852116023</v>
      </c>
      <c r="BC225" s="273">
        <f t="shared" si="870"/>
        <v>0.26792442272540756</v>
      </c>
      <c r="BD225" s="273">
        <f t="shared" si="870"/>
        <v>4.1774661508704058</v>
      </c>
      <c r="BE225" s="273" t="str">
        <f t="shared" si="870"/>
        <v>-</v>
      </c>
      <c r="BF225" s="273" t="str">
        <f t="shared" si="870"/>
        <v>-</v>
      </c>
      <c r="BG225" s="273">
        <f t="shared" ref="BG225:BM225" si="872">+IF(ISERROR(BG205/BG184),"-",(BG205/BG184))</f>
        <v>0.22456933609297883</v>
      </c>
      <c r="BH225" s="273" t="str">
        <f t="shared" si="872"/>
        <v>-</v>
      </c>
      <c r="BI225" s="273" t="str">
        <f t="shared" si="872"/>
        <v>-</v>
      </c>
      <c r="BJ225" s="273">
        <f t="shared" si="872"/>
        <v>0.22456933609297883</v>
      </c>
      <c r="BK225" s="273" t="str">
        <f t="shared" si="872"/>
        <v>-</v>
      </c>
      <c r="BL225" s="273" t="str">
        <f t="shared" si="872"/>
        <v>-</v>
      </c>
      <c r="BM225" s="273" t="str">
        <f t="shared" si="872"/>
        <v>-</v>
      </c>
      <c r="BN225" s="273">
        <f t="shared" si="870"/>
        <v>0.64537551578157659</v>
      </c>
      <c r="BO225" s="273">
        <f t="shared" si="870"/>
        <v>3.5971482068270201E-2</v>
      </c>
      <c r="BP225" s="273">
        <f t="shared" si="870"/>
        <v>6.4625857200484065</v>
      </c>
      <c r="BQ225" s="273">
        <f t="shared" si="870"/>
        <v>0.43469706710274192</v>
      </c>
      <c r="BR225" s="273">
        <f t="shared" si="870"/>
        <v>3.0864422957214592</v>
      </c>
      <c r="BS225" s="273" t="str">
        <f t="shared" si="870"/>
        <v>-</v>
      </c>
      <c r="BT225" s="273" t="str">
        <f t="shared" si="870"/>
        <v>-</v>
      </c>
      <c r="BU225" s="273">
        <f t="shared" si="870"/>
        <v>0.60661912026482379</v>
      </c>
      <c r="BV225" s="273">
        <f t="shared" si="870"/>
        <v>4.8473704513308478E-2</v>
      </c>
      <c r="BW225" s="273">
        <f t="shared" si="870"/>
        <v>5.1826268564356432</v>
      </c>
      <c r="BX225" s="273">
        <f t="shared" si="870"/>
        <v>0.50987582363505057</v>
      </c>
      <c r="BY225" s="273">
        <f t="shared" si="870"/>
        <v>1.7042594385285577</v>
      </c>
      <c r="BZ225" s="273" t="str">
        <f t="shared" si="870"/>
        <v>-</v>
      </c>
      <c r="CA225" s="273" t="str">
        <f t="shared" ref="CA225:EL225" si="873">+IF(ISERROR(CA205/CA184),"-",(CA205/CA184))</f>
        <v>-</v>
      </c>
      <c r="CB225" s="273">
        <f t="shared" si="873"/>
        <v>0.29623288495319677</v>
      </c>
      <c r="CC225" s="273">
        <f t="shared" si="873"/>
        <v>5.2475725492347358E-2</v>
      </c>
      <c r="CD225" s="273">
        <f t="shared" si="873"/>
        <v>2.8166602907421576</v>
      </c>
      <c r="CE225" s="273">
        <f t="shared" si="873"/>
        <v>0.20940104885454042</v>
      </c>
      <c r="CF225" s="273" t="str">
        <f t="shared" si="873"/>
        <v>-</v>
      </c>
      <c r="CG225" s="273" t="str">
        <f t="shared" si="873"/>
        <v>-</v>
      </c>
      <c r="CH225" s="273" t="str">
        <f t="shared" si="873"/>
        <v>-</v>
      </c>
      <c r="CI225" s="273">
        <f t="shared" si="873"/>
        <v>0.84041220343052669</v>
      </c>
      <c r="CJ225" s="273">
        <f t="shared" si="873"/>
        <v>5.6027827879412524E-2</v>
      </c>
      <c r="CK225" s="273">
        <f t="shared" si="873"/>
        <v>0.94541704222422518</v>
      </c>
      <c r="CL225" s="273">
        <f t="shared" si="873"/>
        <v>0.21808662608634463</v>
      </c>
      <c r="CM225" s="273">
        <f t="shared" si="873"/>
        <v>0.83763970676601374</v>
      </c>
      <c r="CN225" s="273" t="str">
        <f t="shared" si="873"/>
        <v>-</v>
      </c>
      <c r="CO225" s="273">
        <f t="shared" si="873"/>
        <v>1.6016766479294626</v>
      </c>
      <c r="CP225" s="273">
        <f t="shared" si="873"/>
        <v>1.186033996703409</v>
      </c>
      <c r="CQ225" s="273">
        <f t="shared" si="873"/>
        <v>0.33956918359524724</v>
      </c>
      <c r="CR225" s="273">
        <f t="shared" si="873"/>
        <v>0.48798379620947041</v>
      </c>
      <c r="CS225" s="273">
        <f t="shared" si="873"/>
        <v>1.2514933576173131</v>
      </c>
      <c r="CT225" s="273">
        <f t="shared" si="873"/>
        <v>0.92920553635696257</v>
      </c>
      <c r="CU225" s="273">
        <f t="shared" si="873"/>
        <v>0.48054711025650332</v>
      </c>
      <c r="CV225" s="273">
        <f t="shared" si="873"/>
        <v>2.6995512979660052</v>
      </c>
      <c r="CW225" s="273">
        <f t="shared" si="873"/>
        <v>1.0188888738960593</v>
      </c>
      <c r="CX225" s="273" t="str">
        <f t="shared" si="873"/>
        <v>-</v>
      </c>
      <c r="CY225" s="273" t="str">
        <f t="shared" si="873"/>
        <v>-</v>
      </c>
      <c r="CZ225" s="273" t="str">
        <f t="shared" si="873"/>
        <v>-</v>
      </c>
      <c r="DA225" s="273">
        <f t="shared" si="873"/>
        <v>0.61505250515813148</v>
      </c>
      <c r="DB225" s="273">
        <f t="shared" si="873"/>
        <v>0.99468333168659229</v>
      </c>
      <c r="DC225" s="273">
        <f t="shared" si="873"/>
        <v>3.3154285714285714</v>
      </c>
      <c r="DD225" s="273">
        <f t="shared" si="873"/>
        <v>7.7009243510886174</v>
      </c>
      <c r="DE225" s="273">
        <f t="shared" si="873"/>
        <v>0.84889256538221025</v>
      </c>
      <c r="DF225" s="273">
        <f t="shared" si="873"/>
        <v>2.5807840791130725</v>
      </c>
      <c r="DG225" s="273">
        <f t="shared" si="873"/>
        <v>10.176742663298503</v>
      </c>
      <c r="DH225" s="273">
        <f t="shared" si="873"/>
        <v>23.963755388791313</v>
      </c>
      <c r="DI225" s="273">
        <f t="shared" si="873"/>
        <v>48.518489455615494</v>
      </c>
      <c r="DJ225" s="273" t="str">
        <f t="shared" si="873"/>
        <v>-</v>
      </c>
      <c r="DK225" s="273">
        <f t="shared" si="873"/>
        <v>3.2192303941487199</v>
      </c>
      <c r="DL225" s="273">
        <f t="shared" si="873"/>
        <v>2.5984107650957089</v>
      </c>
      <c r="DM225" s="273">
        <f t="shared" si="873"/>
        <v>2.2240797881027237</v>
      </c>
      <c r="DN225" s="273">
        <f t="shared" si="873"/>
        <v>1.3001095407129948</v>
      </c>
      <c r="DO225" s="273">
        <f t="shared" si="873"/>
        <v>1.4885208436958071</v>
      </c>
      <c r="DP225" s="273">
        <f t="shared" si="873"/>
        <v>3.0497938071862882</v>
      </c>
      <c r="DQ225" s="273">
        <f t="shared" si="873"/>
        <v>1.2452572894216556</v>
      </c>
      <c r="DR225" s="273">
        <f t="shared" si="873"/>
        <v>0.45312706597910885</v>
      </c>
      <c r="DS225" s="273">
        <f t="shared" si="873"/>
        <v>0.5750534050095073</v>
      </c>
      <c r="DT225" s="273">
        <f t="shared" si="873"/>
        <v>0.72144673573863705</v>
      </c>
      <c r="DU225" s="273">
        <f t="shared" si="873"/>
        <v>0.60256095005239263</v>
      </c>
      <c r="DV225" s="273">
        <f t="shared" si="873"/>
        <v>2.203998624131267</v>
      </c>
      <c r="DW225" s="273">
        <f t="shared" si="873"/>
        <v>1.4468072667867913</v>
      </c>
      <c r="DX225" s="273">
        <f t="shared" si="873"/>
        <v>1.2541028924845381</v>
      </c>
      <c r="DY225" s="273">
        <f t="shared" si="873"/>
        <v>3.6550887813774411</v>
      </c>
      <c r="DZ225" s="273">
        <f t="shared" si="873"/>
        <v>1.4025947162948935</v>
      </c>
      <c r="EA225" s="273" t="str">
        <f t="shared" si="873"/>
        <v>-</v>
      </c>
      <c r="EB225" s="273">
        <f t="shared" si="873"/>
        <v>0.28866173657310912</v>
      </c>
      <c r="EC225" s="273">
        <f t="shared" si="873"/>
        <v>0.57086284320054681</v>
      </c>
      <c r="ED225" s="273">
        <f t="shared" si="873"/>
        <v>0.55373445058742221</v>
      </c>
      <c r="EE225" s="273">
        <f t="shared" si="873"/>
        <v>2.5680177449213231</v>
      </c>
      <c r="EF225" s="273">
        <f t="shared" si="873"/>
        <v>1.4730941843310819</v>
      </c>
      <c r="EG225" s="273">
        <f t="shared" si="873"/>
        <v>1.4504185838294705</v>
      </c>
      <c r="EH225" s="273">
        <f t="shared" si="873"/>
        <v>3.3967702082597953</v>
      </c>
      <c r="EI225" s="273">
        <f t="shared" si="873"/>
        <v>1.4884856042283232</v>
      </c>
      <c r="EJ225" s="273">
        <f t="shared" si="873"/>
        <v>0.45312706597910885</v>
      </c>
      <c r="EK225" s="273">
        <f t="shared" si="873"/>
        <v>0.54100136321905168</v>
      </c>
      <c r="EL225" s="273">
        <f t="shared" si="873"/>
        <v>0.64848056913257568</v>
      </c>
      <c r="EM225" s="273">
        <f t="shared" ref="EM225:GX225" si="874">+IF(ISERROR(EM205/EM184),"-",(EM205/EM184))</f>
        <v>0.62577116786918019</v>
      </c>
      <c r="EN225" s="273">
        <f t="shared" si="874"/>
        <v>1.2509631732833073</v>
      </c>
      <c r="EO225" s="273">
        <f t="shared" si="874"/>
        <v>0.64956818342484157</v>
      </c>
      <c r="EP225" s="273">
        <f t="shared" si="874"/>
        <v>0.83613881435731285</v>
      </c>
      <c r="EQ225" s="273">
        <f t="shared" si="874"/>
        <v>2.6200871253465214</v>
      </c>
      <c r="ER225" s="273">
        <f t="shared" si="874"/>
        <v>0.68313494154848597</v>
      </c>
      <c r="ES225" s="273" t="str">
        <f t="shared" si="874"/>
        <v>-</v>
      </c>
      <c r="ET225" s="273">
        <f t="shared" si="874"/>
        <v>0.18805896805896807</v>
      </c>
      <c r="EU225" s="273">
        <f t="shared" si="874"/>
        <v>1.1266645210604658</v>
      </c>
      <c r="EV225" s="273">
        <f t="shared" si="874"/>
        <v>1.0047920227920228</v>
      </c>
      <c r="EW225" s="273">
        <f t="shared" si="874"/>
        <v>1.4980206107372152</v>
      </c>
      <c r="EX225" s="273">
        <f t="shared" si="874"/>
        <v>0.82552324823701484</v>
      </c>
      <c r="EY225" s="273">
        <f t="shared" si="874"/>
        <v>1.1269737037366812</v>
      </c>
      <c r="EZ225" s="273">
        <f t="shared" si="874"/>
        <v>1.9729882619148635</v>
      </c>
      <c r="FA225" s="273">
        <f t="shared" si="874"/>
        <v>1.1093143729196235</v>
      </c>
      <c r="FB225" s="273">
        <f t="shared" si="874"/>
        <v>0.45705521472392641</v>
      </c>
      <c r="FC225" s="273">
        <f t="shared" si="874"/>
        <v>0.29524552128104675</v>
      </c>
      <c r="FD225" s="273">
        <f t="shared" si="874"/>
        <v>0.43539932793395575</v>
      </c>
      <c r="FE225" s="273">
        <f t="shared" si="874"/>
        <v>0.6482296992034241</v>
      </c>
      <c r="FF225" s="273">
        <f t="shared" si="874"/>
        <v>1.7167045272708956</v>
      </c>
      <c r="FG225" s="273">
        <f t="shared" si="874"/>
        <v>1.7796356878680228</v>
      </c>
      <c r="FH225" s="273">
        <f t="shared" si="874"/>
        <v>2.3756093806127163</v>
      </c>
      <c r="FI225" s="273">
        <f t="shared" si="874"/>
        <v>2.3678189578047313</v>
      </c>
      <c r="FJ225" s="273">
        <f t="shared" si="874"/>
        <v>0.84804919704912585</v>
      </c>
      <c r="FK225" s="273">
        <f t="shared" si="874"/>
        <v>0.4440682217205919</v>
      </c>
      <c r="FL225" s="273">
        <f t="shared" si="874"/>
        <v>0.31974281391830561</v>
      </c>
      <c r="FM225" s="273">
        <f t="shared" si="874"/>
        <v>2.7646598293274876</v>
      </c>
      <c r="FN225" s="273">
        <f t="shared" si="874"/>
        <v>1.0467207665232696</v>
      </c>
      <c r="FO225" s="273">
        <f t="shared" si="874"/>
        <v>0.77476800242463273</v>
      </c>
      <c r="FP225" s="273">
        <f t="shared" si="874"/>
        <v>0.76238059598906383</v>
      </c>
      <c r="FQ225" s="273" t="str">
        <f t="shared" si="874"/>
        <v>-</v>
      </c>
      <c r="FR225" s="273">
        <f t="shared" si="874"/>
        <v>4.668938656280428</v>
      </c>
      <c r="FS225" s="273">
        <f t="shared" si="874"/>
        <v>0.72610391183238465</v>
      </c>
      <c r="FT225" s="273" t="str">
        <f t="shared" si="874"/>
        <v>-</v>
      </c>
      <c r="FU225" s="273" t="str">
        <f t="shared" si="874"/>
        <v>-</v>
      </c>
      <c r="FV225" s="273">
        <f t="shared" si="874"/>
        <v>0.36390480645538531</v>
      </c>
      <c r="FW225" s="273" t="str">
        <f t="shared" si="874"/>
        <v>-</v>
      </c>
      <c r="FX225" s="273">
        <f t="shared" si="874"/>
        <v>1.5895445138617728</v>
      </c>
      <c r="FY225" s="273">
        <f t="shared" si="874"/>
        <v>0.87344763724039931</v>
      </c>
      <c r="FZ225" s="273">
        <f t="shared" si="874"/>
        <v>1.6771052602576677</v>
      </c>
      <c r="GA225" s="273">
        <f t="shared" si="874"/>
        <v>1.9182730488773374</v>
      </c>
      <c r="GB225" s="273">
        <f t="shared" si="874"/>
        <v>1.280636834848466</v>
      </c>
      <c r="GC225" s="273" t="str">
        <f t="shared" si="874"/>
        <v>-</v>
      </c>
      <c r="GD225" s="273">
        <f t="shared" si="874"/>
        <v>0.19093167701863353</v>
      </c>
      <c r="GE225" s="273">
        <f t="shared" si="874"/>
        <v>0.36613570458094213</v>
      </c>
      <c r="GF225" s="273">
        <f t="shared" si="874"/>
        <v>0.47015232140481578</v>
      </c>
      <c r="GG225" s="273">
        <f t="shared" si="874"/>
        <v>1.3055357212380767</v>
      </c>
      <c r="GH225" s="273" t="str">
        <f t="shared" si="874"/>
        <v>-</v>
      </c>
      <c r="GI225" s="273">
        <f t="shared" si="874"/>
        <v>1.3809728183118741</v>
      </c>
      <c r="GJ225" s="273" t="str">
        <f t="shared" si="874"/>
        <v>-</v>
      </c>
      <c r="GK225" s="273">
        <f t="shared" si="874"/>
        <v>0.9458533320585143</v>
      </c>
      <c r="GL225" s="273">
        <f t="shared" si="874"/>
        <v>1.2264063392347231</v>
      </c>
      <c r="GM225" s="273" t="str">
        <f t="shared" si="874"/>
        <v>-</v>
      </c>
      <c r="GN225" s="273" t="str">
        <f t="shared" si="874"/>
        <v>-</v>
      </c>
      <c r="GO225" s="273" t="str">
        <f t="shared" si="874"/>
        <v>-</v>
      </c>
      <c r="GP225" s="273">
        <f t="shared" si="874"/>
        <v>0.74499277095765093</v>
      </c>
      <c r="GQ225" s="273">
        <f t="shared" si="874"/>
        <v>0.71956538762725142</v>
      </c>
      <c r="GR225" s="273">
        <f t="shared" si="874"/>
        <v>0.71199614514371912</v>
      </c>
      <c r="GS225" s="273">
        <f t="shared" si="874"/>
        <v>0.74958619058879172</v>
      </c>
      <c r="GT225" s="273" t="str">
        <f t="shared" si="874"/>
        <v>-</v>
      </c>
      <c r="GU225" s="273" t="str">
        <f t="shared" si="874"/>
        <v>-</v>
      </c>
      <c r="GV225" s="273" t="str">
        <f t="shared" si="874"/>
        <v>-</v>
      </c>
      <c r="GW225" s="273" t="str">
        <f t="shared" si="874"/>
        <v>-</v>
      </c>
      <c r="GX225" s="273" t="str">
        <f t="shared" si="874"/>
        <v>-</v>
      </c>
      <c r="GY225" s="273">
        <f t="shared" ref="GY225:HH225" si="875">+IF(ISERROR(GY205/GY184),"-",(GY205/GY184))</f>
        <v>1.2407930653943213</v>
      </c>
      <c r="GZ225" s="273">
        <f t="shared" si="875"/>
        <v>0.79369091656391288</v>
      </c>
      <c r="HA225" s="273">
        <f t="shared" si="875"/>
        <v>1.1087784947503856</v>
      </c>
      <c r="HB225" s="273">
        <f t="shared" si="875"/>
        <v>1.3593050928129462</v>
      </c>
      <c r="HC225" s="273">
        <f t="shared" si="875"/>
        <v>1.0571083045950229</v>
      </c>
      <c r="HD225" s="273">
        <f t="shared" si="875"/>
        <v>1.2153268134274817</v>
      </c>
      <c r="HE225" s="273">
        <f t="shared" si="875"/>
        <v>0.36468765785485779</v>
      </c>
      <c r="HF225" s="273">
        <f t="shared" si="875"/>
        <v>0.63362563434504482</v>
      </c>
      <c r="HG225" s="273">
        <f t="shared" si="875"/>
        <v>0.70808089594432966</v>
      </c>
      <c r="HH225" s="273">
        <f t="shared" si="875"/>
        <v>0</v>
      </c>
    </row>
    <row r="226" spans="1:216" x14ac:dyDescent="0.2">
      <c r="A226" s="263" t="s">
        <v>242</v>
      </c>
      <c r="B226" s="273">
        <f t="shared" si="792"/>
        <v>14.546441310110019</v>
      </c>
      <c r="C226" s="273">
        <f t="shared" si="792"/>
        <v>2.858551777345026</v>
      </c>
      <c r="D226" s="273">
        <f t="shared" si="792"/>
        <v>2.5110098942239563</v>
      </c>
      <c r="E226" s="273">
        <f t="shared" si="792"/>
        <v>2.310696853177665</v>
      </c>
      <c r="F226" s="273">
        <f t="shared" si="792"/>
        <v>2.2203558904309606</v>
      </c>
      <c r="G226" s="273">
        <f t="shared" si="792"/>
        <v>1.6209118547882984</v>
      </c>
      <c r="H226" s="273">
        <f t="shared" si="792"/>
        <v>1.8277435486894706</v>
      </c>
      <c r="I226" s="273">
        <f t="shared" ref="I226" si="876">+IF(ISERROR(I206/I185),"-",(I206/I185))</f>
        <v>2.1554468708139933</v>
      </c>
      <c r="J226" s="273">
        <f t="shared" ref="J226:BZ226" si="877">+IF(ISERROR(J206/J185),"-",(J206/J185))</f>
        <v>1.0238672859694122</v>
      </c>
      <c r="K226" s="273">
        <f t="shared" si="877"/>
        <v>1.2940944459030479</v>
      </c>
      <c r="L226" s="273">
        <f t="shared" si="877"/>
        <v>1.4190330000118152</v>
      </c>
      <c r="M226" s="273">
        <f t="shared" si="877"/>
        <v>0.91244594499683951</v>
      </c>
      <c r="N226" s="273">
        <f t="shared" ref="N226:P226" si="878">+IF(ISERROR(N206/N185),"-",(N206/N185))</f>
        <v>0.78486785856264529</v>
      </c>
      <c r="O226" s="273">
        <f t="shared" si="878"/>
        <v>0.98370089371825375</v>
      </c>
      <c r="P226" s="273">
        <f t="shared" si="878"/>
        <v>0.58812785901340858</v>
      </c>
      <c r="Q226" s="273">
        <f t="shared" si="877"/>
        <v>1.1357274241984392</v>
      </c>
      <c r="R226" s="273">
        <f t="shared" si="877"/>
        <v>2.352449317517419</v>
      </c>
      <c r="S226" s="273">
        <f t="shared" si="877"/>
        <v>0.60404838156717477</v>
      </c>
      <c r="T226" s="273">
        <f t="shared" si="877"/>
        <v>1.4932718803488532</v>
      </c>
      <c r="U226" s="273">
        <f t="shared" si="877"/>
        <v>1.7766256844491106</v>
      </c>
      <c r="V226" s="273">
        <f t="shared" si="877"/>
        <v>0.66825468308825764</v>
      </c>
      <c r="W226" s="273">
        <f t="shared" si="877"/>
        <v>2.1190340497570381</v>
      </c>
      <c r="X226" s="273">
        <f t="shared" si="877"/>
        <v>2.4647365517539779</v>
      </c>
      <c r="Y226" s="273">
        <f t="shared" si="877"/>
        <v>0.56663324202700061</v>
      </c>
      <c r="Z226" s="273">
        <f t="shared" si="877"/>
        <v>7.471395623389876</v>
      </c>
      <c r="AA226" s="273">
        <f t="shared" si="877"/>
        <v>7.4413364251284966</v>
      </c>
      <c r="AB226" s="273">
        <f t="shared" si="877"/>
        <v>5.174037664950589</v>
      </c>
      <c r="AC226" s="273">
        <f t="shared" si="877"/>
        <v>3.4712456864175225</v>
      </c>
      <c r="AD226" s="273">
        <f t="shared" si="877"/>
        <v>1.9808477357270997</v>
      </c>
      <c r="AE226" s="273">
        <f t="shared" si="877"/>
        <v>2.4371909884794549</v>
      </c>
      <c r="AF226" s="273">
        <f t="shared" si="877"/>
        <v>3.3975251860809004</v>
      </c>
      <c r="AG226" s="273">
        <f t="shared" si="877"/>
        <v>4.5042790049476116</v>
      </c>
      <c r="AH226" s="273">
        <f t="shared" si="877"/>
        <v>3.148669422783557</v>
      </c>
      <c r="AI226" s="273">
        <f t="shared" si="877"/>
        <v>1.37482219487399</v>
      </c>
      <c r="AJ226" s="273">
        <f t="shared" si="877"/>
        <v>3.1323274567642514</v>
      </c>
      <c r="AK226" s="273">
        <f t="shared" si="877"/>
        <v>2.677591117768773</v>
      </c>
      <c r="AL226" s="273">
        <f t="shared" si="877"/>
        <v>2.1742933468849577</v>
      </c>
      <c r="AM226" s="273">
        <f t="shared" si="877"/>
        <v>2.1966531639384583</v>
      </c>
      <c r="AN226" s="273">
        <f t="shared" si="877"/>
        <v>1.5387049659201557</v>
      </c>
      <c r="AO226" s="273">
        <f t="shared" si="877"/>
        <v>1.2539218283588973</v>
      </c>
      <c r="AP226" s="273">
        <f t="shared" si="877"/>
        <v>1.3195011743456064</v>
      </c>
      <c r="AQ226" s="273">
        <f t="shared" si="877"/>
        <v>2.7637642493330099</v>
      </c>
      <c r="AR226" s="273">
        <f t="shared" si="877"/>
        <v>1.9298269948248887</v>
      </c>
      <c r="AS226" s="273">
        <f t="shared" si="877"/>
        <v>2.8164304978809023</v>
      </c>
      <c r="AT226" s="273">
        <f t="shared" si="877"/>
        <v>1.7733516483516483</v>
      </c>
      <c r="AU226" s="273">
        <f t="shared" si="877"/>
        <v>1.0282174623343621</v>
      </c>
      <c r="AV226" s="273">
        <f t="shared" si="877"/>
        <v>1.6149249672847164</v>
      </c>
      <c r="AW226" s="273">
        <f t="shared" si="877"/>
        <v>1.1295382392840154</v>
      </c>
      <c r="AX226" s="273">
        <f t="shared" si="877"/>
        <v>0.29743766578249342</v>
      </c>
      <c r="AY226" s="273">
        <f t="shared" si="877"/>
        <v>0.85553539353601527</v>
      </c>
      <c r="AZ226" s="273">
        <f t="shared" si="877"/>
        <v>0.74201676238665371</v>
      </c>
      <c r="BA226" s="273">
        <f t="shared" si="877"/>
        <v>0.12240652295512242</v>
      </c>
      <c r="BB226" s="273">
        <f t="shared" si="877"/>
        <v>1.2684595464725643</v>
      </c>
      <c r="BC226" s="273">
        <f t="shared" si="877"/>
        <v>0.61520852846755003</v>
      </c>
      <c r="BD226" s="273">
        <f t="shared" si="877"/>
        <v>2.3106218727662617</v>
      </c>
      <c r="BE226" s="273" t="str">
        <f t="shared" si="877"/>
        <v>-</v>
      </c>
      <c r="BF226" s="273" t="str">
        <f t="shared" si="877"/>
        <v>-</v>
      </c>
      <c r="BG226" s="273">
        <f t="shared" ref="BG226:BM226" si="879">+IF(ISERROR(BG206/BG185),"-",(BG206/BG185))</f>
        <v>0.52359500221497324</v>
      </c>
      <c r="BH226" s="273">
        <f t="shared" si="879"/>
        <v>5.2965102625522523E-2</v>
      </c>
      <c r="BI226" s="273">
        <f t="shared" si="879"/>
        <v>2.356545830202855</v>
      </c>
      <c r="BJ226" s="273">
        <f t="shared" si="879"/>
        <v>0.1715161299459031</v>
      </c>
      <c r="BK226" s="273" t="str">
        <f t="shared" si="879"/>
        <v>-</v>
      </c>
      <c r="BL226" s="273" t="str">
        <f t="shared" si="879"/>
        <v>-</v>
      </c>
      <c r="BM226" s="273" t="str">
        <f t="shared" si="879"/>
        <v>-</v>
      </c>
      <c r="BN226" s="273">
        <f t="shared" si="877"/>
        <v>0.48092178590986695</v>
      </c>
      <c r="BO226" s="273">
        <f t="shared" si="877"/>
        <v>3.5098899279980139E-2</v>
      </c>
      <c r="BP226" s="273">
        <f t="shared" si="877"/>
        <v>2.5237176084543744</v>
      </c>
      <c r="BQ226" s="273">
        <f t="shared" si="877"/>
        <v>0.4575976053025444</v>
      </c>
      <c r="BR226" s="273" t="str">
        <f t="shared" si="877"/>
        <v>-</v>
      </c>
      <c r="BS226" s="273" t="str">
        <f t="shared" si="877"/>
        <v>-</v>
      </c>
      <c r="BT226" s="273" t="str">
        <f t="shared" si="877"/>
        <v>-</v>
      </c>
      <c r="BU226" s="273">
        <f t="shared" si="877"/>
        <v>0.48628809481229218</v>
      </c>
      <c r="BV226" s="273">
        <f t="shared" si="877"/>
        <v>0.10872145464958122</v>
      </c>
      <c r="BW226" s="273">
        <f t="shared" si="877"/>
        <v>0.92307297722454007</v>
      </c>
      <c r="BX226" s="273">
        <f t="shared" si="877"/>
        <v>0.46276020470583346</v>
      </c>
      <c r="BY226" s="273">
        <f t="shared" si="877"/>
        <v>0.88853433896584233</v>
      </c>
      <c r="BZ226" s="273" t="str">
        <f t="shared" si="877"/>
        <v>-</v>
      </c>
      <c r="CA226" s="273" t="str">
        <f t="shared" ref="CA226:EL226" si="880">+IF(ISERROR(CA206/CA185),"-",(CA206/CA185))</f>
        <v>-</v>
      </c>
      <c r="CB226" s="273">
        <f t="shared" si="880"/>
        <v>0.74158803933815876</v>
      </c>
      <c r="CC226" s="273">
        <f t="shared" si="880"/>
        <v>0.1308964713218648</v>
      </c>
      <c r="CD226" s="273">
        <f t="shared" si="880"/>
        <v>2.9797023330651649</v>
      </c>
      <c r="CE226" s="273">
        <f t="shared" si="880"/>
        <v>0.23239386618016863</v>
      </c>
      <c r="CF226" s="273" t="str">
        <f t="shared" si="880"/>
        <v>-</v>
      </c>
      <c r="CG226" s="273" t="str">
        <f t="shared" si="880"/>
        <v>-</v>
      </c>
      <c r="CH226" s="273" t="str">
        <f t="shared" si="880"/>
        <v>-</v>
      </c>
      <c r="CI226" s="273">
        <f t="shared" si="880"/>
        <v>0.73363059603760061</v>
      </c>
      <c r="CJ226" s="273">
        <f t="shared" si="880"/>
        <v>5.3065412219955109E-2</v>
      </c>
      <c r="CK226" s="273">
        <f t="shared" si="880"/>
        <v>1.2797264996552518</v>
      </c>
      <c r="CL226" s="273">
        <f t="shared" si="880"/>
        <v>0.31781508941380221</v>
      </c>
      <c r="CM226" s="273" t="str">
        <f t="shared" si="880"/>
        <v>-</v>
      </c>
      <c r="CN226" s="273" t="str">
        <f t="shared" si="880"/>
        <v>-</v>
      </c>
      <c r="CO226" s="273">
        <f t="shared" si="880"/>
        <v>1.9134627413582717</v>
      </c>
      <c r="CP226" s="273">
        <f t="shared" si="880"/>
        <v>1.1729468639581813</v>
      </c>
      <c r="CQ226" s="273">
        <f t="shared" si="880"/>
        <v>0.41108430076150931</v>
      </c>
      <c r="CR226" s="273">
        <f t="shared" si="880"/>
        <v>0.82732954046217377</v>
      </c>
      <c r="CS226" s="273">
        <f t="shared" si="880"/>
        <v>1.0248714777793195</v>
      </c>
      <c r="CT226" s="273">
        <f t="shared" si="880"/>
        <v>0.76626587312640637</v>
      </c>
      <c r="CU226" s="273">
        <f t="shared" si="880"/>
        <v>0.77273553640753723</v>
      </c>
      <c r="CV226" s="273">
        <f t="shared" si="880"/>
        <v>2.0580001871071127</v>
      </c>
      <c r="CW226" s="273">
        <f t="shared" si="880"/>
        <v>1.2455198189027821</v>
      </c>
      <c r="CX226" s="273" t="str">
        <f t="shared" si="880"/>
        <v>-</v>
      </c>
      <c r="CY226" s="273" t="str">
        <f t="shared" si="880"/>
        <v>-</v>
      </c>
      <c r="CZ226" s="273" t="str">
        <f t="shared" si="880"/>
        <v>-</v>
      </c>
      <c r="DA226" s="273">
        <f t="shared" si="880"/>
        <v>0.92648770320967078</v>
      </c>
      <c r="DB226" s="273">
        <f t="shared" si="880"/>
        <v>1.0709665518754603</v>
      </c>
      <c r="DC226" s="273">
        <f t="shared" si="880"/>
        <v>1.5146881371447594</v>
      </c>
      <c r="DD226" s="273">
        <f t="shared" si="880"/>
        <v>11.077751320182298</v>
      </c>
      <c r="DE226" s="273">
        <f t="shared" si="880"/>
        <v>1.3046514812503318</v>
      </c>
      <c r="DF226" s="273">
        <f t="shared" si="880"/>
        <v>2.5960933427656565</v>
      </c>
      <c r="DG226" s="273">
        <f t="shared" si="880"/>
        <v>10.956975648020286</v>
      </c>
      <c r="DH226" s="273">
        <f t="shared" si="880"/>
        <v>51.155187764854389</v>
      </c>
      <c r="DI226" s="273">
        <f t="shared" si="880"/>
        <v>38.463968335521685</v>
      </c>
      <c r="DJ226" s="273">
        <f t="shared" si="880"/>
        <v>97.47065981080975</v>
      </c>
      <c r="DK226" s="273">
        <f t="shared" si="880"/>
        <v>4.574667820116896</v>
      </c>
      <c r="DL226" s="273">
        <f t="shared" si="880"/>
        <v>3.7322831272426775</v>
      </c>
      <c r="DM226" s="273">
        <f t="shared" si="880"/>
        <v>3.0860151400504896</v>
      </c>
      <c r="DN226" s="273">
        <f t="shared" si="880"/>
        <v>1.4261473961862356</v>
      </c>
      <c r="DO226" s="273">
        <f t="shared" si="880"/>
        <v>1.736648879308706</v>
      </c>
      <c r="DP226" s="273">
        <f t="shared" si="880"/>
        <v>3.285203724874302</v>
      </c>
      <c r="DQ226" s="273">
        <f t="shared" si="880"/>
        <v>2.523922239824699</v>
      </c>
      <c r="DR226" s="273" t="str">
        <f t="shared" si="880"/>
        <v>-</v>
      </c>
      <c r="DS226" s="273">
        <f t="shared" si="880"/>
        <v>0.39956864341391402</v>
      </c>
      <c r="DT226" s="273">
        <f t="shared" si="880"/>
        <v>0.67774148920488952</v>
      </c>
      <c r="DU226" s="273">
        <f t="shared" si="880"/>
        <v>0.97668823730855081</v>
      </c>
      <c r="DV226" s="273">
        <f t="shared" si="880"/>
        <v>3.0618860165609907</v>
      </c>
      <c r="DW226" s="273">
        <f t="shared" si="880"/>
        <v>1.4375379404096007</v>
      </c>
      <c r="DX226" s="273">
        <f t="shared" si="880"/>
        <v>1.6150674534706302</v>
      </c>
      <c r="DY226" s="273">
        <f t="shared" si="880"/>
        <v>4.3734567415818697</v>
      </c>
      <c r="DZ226" s="273">
        <f t="shared" si="880"/>
        <v>2.0710386774517273</v>
      </c>
      <c r="EA226" s="273" t="str">
        <f t="shared" si="880"/>
        <v>-</v>
      </c>
      <c r="EB226" s="273">
        <f t="shared" si="880"/>
        <v>0.4997985010799762</v>
      </c>
      <c r="EC226" s="273">
        <f t="shared" si="880"/>
        <v>0.94832838378296713</v>
      </c>
      <c r="ED226" s="273">
        <f t="shared" si="880"/>
        <v>0.95544698273046025</v>
      </c>
      <c r="EE226" s="273">
        <f t="shared" si="880"/>
        <v>3.606910495251523</v>
      </c>
      <c r="EF226" s="273">
        <f t="shared" si="880"/>
        <v>1.5031576909114379</v>
      </c>
      <c r="EG226" s="273">
        <f t="shared" si="880"/>
        <v>1.7818637454680968</v>
      </c>
      <c r="EH226" s="273">
        <f t="shared" si="880"/>
        <v>4.0104637282401558</v>
      </c>
      <c r="EI226" s="273">
        <f t="shared" si="880"/>
        <v>2.5815570825089762</v>
      </c>
      <c r="EJ226" s="273" t="str">
        <f t="shared" si="880"/>
        <v>-</v>
      </c>
      <c r="EK226" s="273">
        <f t="shared" si="880"/>
        <v>0.48937588055254166</v>
      </c>
      <c r="EL226" s="273">
        <f t="shared" si="880"/>
        <v>0.88682283753409508</v>
      </c>
      <c r="EM226" s="273">
        <f t="shared" ref="EM226:GX226" si="881">+IF(ISERROR(EM206/EM185),"-",(EM206/EM185))</f>
        <v>1.0140473278746531</v>
      </c>
      <c r="EN226" s="273">
        <f t="shared" si="881"/>
        <v>1.8242343521650739</v>
      </c>
      <c r="EO226" s="273">
        <f t="shared" si="881"/>
        <v>1.1182112302563858</v>
      </c>
      <c r="EP226" s="273">
        <f t="shared" si="881"/>
        <v>1.0325001884537104</v>
      </c>
      <c r="EQ226" s="273">
        <f t="shared" si="881"/>
        <v>3.006161694910618</v>
      </c>
      <c r="ER226" s="273">
        <f t="shared" si="881"/>
        <v>1.6556383215013708</v>
      </c>
      <c r="ES226" s="273" t="str">
        <f t="shared" si="881"/>
        <v>-</v>
      </c>
      <c r="ET226" s="273">
        <f t="shared" si="881"/>
        <v>0.44006354249404295</v>
      </c>
      <c r="EU226" s="273">
        <f t="shared" si="881"/>
        <v>0.57525178462730342</v>
      </c>
      <c r="EV226" s="273">
        <f t="shared" si="881"/>
        <v>0.76370757473589568</v>
      </c>
      <c r="EW226" s="273">
        <f t="shared" si="881"/>
        <v>2.2589319834653008</v>
      </c>
      <c r="EX226" s="273">
        <f t="shared" si="881"/>
        <v>1.7503328578667818</v>
      </c>
      <c r="EY226" s="273">
        <f t="shared" si="881"/>
        <v>1.1440054206797443</v>
      </c>
      <c r="EZ226" s="273">
        <f t="shared" si="881"/>
        <v>3.2242511885179228</v>
      </c>
      <c r="FA226" s="273">
        <f t="shared" si="881"/>
        <v>1.8812366772657179</v>
      </c>
      <c r="FB226" s="273">
        <f t="shared" si="881"/>
        <v>1.0418712928120415</v>
      </c>
      <c r="FC226" s="273">
        <f t="shared" si="881"/>
        <v>0.32542197943282947</v>
      </c>
      <c r="FD226" s="273">
        <f t="shared" si="881"/>
        <v>0.59996502373099181</v>
      </c>
      <c r="FE226" s="273">
        <f t="shared" si="881"/>
        <v>0.92397125195777696</v>
      </c>
      <c r="FF226" s="273">
        <f t="shared" si="881"/>
        <v>1.3841621481493207</v>
      </c>
      <c r="FG226" s="273">
        <f t="shared" si="881"/>
        <v>1.2025038853216639</v>
      </c>
      <c r="FH226" s="273">
        <f t="shared" si="881"/>
        <v>0.57484819767645923</v>
      </c>
      <c r="FI226" s="273">
        <f t="shared" si="881"/>
        <v>3.2465050382385683</v>
      </c>
      <c r="FJ226" s="273">
        <f t="shared" si="881"/>
        <v>1.1062889052981355</v>
      </c>
      <c r="FK226" s="273">
        <f t="shared" si="881"/>
        <v>1.6473072020395156</v>
      </c>
      <c r="FL226" s="273">
        <f t="shared" si="881"/>
        <v>1.3844493500122639</v>
      </c>
      <c r="FM226" s="273">
        <f t="shared" si="881"/>
        <v>0.3801559614200698</v>
      </c>
      <c r="FN226" s="273">
        <f t="shared" si="881"/>
        <v>1.3679026487912407</v>
      </c>
      <c r="FO226" s="273">
        <f t="shared" si="881"/>
        <v>1.7545845893684286</v>
      </c>
      <c r="FP226" s="273">
        <f t="shared" si="881"/>
        <v>1.4633119524405507</v>
      </c>
      <c r="FQ226" s="273">
        <f t="shared" si="881"/>
        <v>0.91863412031479263</v>
      </c>
      <c r="FR226" s="273">
        <f t="shared" si="881"/>
        <v>0.90793313876359782</v>
      </c>
      <c r="FS226" s="273">
        <f t="shared" si="881"/>
        <v>2.4111651919298294</v>
      </c>
      <c r="FT226" s="273" t="str">
        <f t="shared" si="881"/>
        <v>-</v>
      </c>
      <c r="FU226" s="273" t="str">
        <f t="shared" si="881"/>
        <v>-</v>
      </c>
      <c r="FV226" s="273" t="str">
        <f t="shared" si="881"/>
        <v>-</v>
      </c>
      <c r="FW226" s="273" t="str">
        <f t="shared" si="881"/>
        <v>-</v>
      </c>
      <c r="FX226" s="273">
        <f t="shared" si="881"/>
        <v>1.7551878612360743</v>
      </c>
      <c r="FY226" s="273">
        <f t="shared" si="881"/>
        <v>1.1819895511719931</v>
      </c>
      <c r="FZ226" s="273">
        <f t="shared" si="881"/>
        <v>1.5899401530108588</v>
      </c>
      <c r="GA226" s="273">
        <f t="shared" si="881"/>
        <v>2.8259594044549075</v>
      </c>
      <c r="GB226" s="273">
        <f t="shared" si="881"/>
        <v>1.2452684109337122</v>
      </c>
      <c r="GC226" s="273" t="str">
        <f t="shared" si="881"/>
        <v>-</v>
      </c>
      <c r="GD226" s="273">
        <f t="shared" si="881"/>
        <v>0.32576363263632635</v>
      </c>
      <c r="GE226" s="273">
        <f t="shared" si="881"/>
        <v>0.40021915689055049</v>
      </c>
      <c r="GF226" s="273">
        <f t="shared" si="881"/>
        <v>0.76763397317906923</v>
      </c>
      <c r="GG226" s="273">
        <f t="shared" si="881"/>
        <v>4.3879970908294661</v>
      </c>
      <c r="GH226" s="273">
        <f t="shared" si="881"/>
        <v>0.30413843457943929</v>
      </c>
      <c r="GI226" s="273" t="str">
        <f t="shared" si="881"/>
        <v>-</v>
      </c>
      <c r="GJ226" s="273">
        <f t="shared" si="881"/>
        <v>3.0231546231546234</v>
      </c>
      <c r="GK226" s="273">
        <f t="shared" si="881"/>
        <v>2.3774164455351752</v>
      </c>
      <c r="GL226" s="273">
        <f t="shared" si="881"/>
        <v>4.8122782601171075</v>
      </c>
      <c r="GM226" s="273" t="str">
        <f t="shared" si="881"/>
        <v>-</v>
      </c>
      <c r="GN226" s="273" t="str">
        <f t="shared" si="881"/>
        <v>-</v>
      </c>
      <c r="GO226" s="273" t="str">
        <f t="shared" si="881"/>
        <v>-</v>
      </c>
      <c r="GP226" s="273">
        <f t="shared" si="881"/>
        <v>1.8599727729044573</v>
      </c>
      <c r="GQ226" s="273">
        <f t="shared" si="881"/>
        <v>0.40360061680801851</v>
      </c>
      <c r="GR226" s="273">
        <f t="shared" si="881"/>
        <v>1.2662268960669172</v>
      </c>
      <c r="GS226" s="273">
        <f t="shared" si="881"/>
        <v>4.5392992157084011</v>
      </c>
      <c r="GT226" s="273" t="str">
        <f t="shared" si="881"/>
        <v>-</v>
      </c>
      <c r="GU226" s="273" t="str">
        <f t="shared" si="881"/>
        <v>-</v>
      </c>
      <c r="GV226" s="273" t="str">
        <f t="shared" si="881"/>
        <v>-</v>
      </c>
      <c r="GW226" s="273" t="str">
        <f t="shared" si="881"/>
        <v>-</v>
      </c>
      <c r="GX226" s="273" t="str">
        <f t="shared" si="881"/>
        <v>-</v>
      </c>
      <c r="GY226" s="273">
        <f t="shared" ref="GY226:HH226" si="882">+IF(ISERROR(GY206/GY185),"-",(GY206/GY185))</f>
        <v>1.446817357340388</v>
      </c>
      <c r="GZ226" s="273">
        <f t="shared" si="882"/>
        <v>1.030355389438627</v>
      </c>
      <c r="HA226" s="273">
        <f t="shared" si="882"/>
        <v>1.2129923848134554</v>
      </c>
      <c r="HB226" s="273">
        <f t="shared" si="882"/>
        <v>1.7455865961960235</v>
      </c>
      <c r="HC226" s="273">
        <f t="shared" si="882"/>
        <v>1.0997912816677691</v>
      </c>
      <c r="HD226" s="273" t="str">
        <f t="shared" si="882"/>
        <v>-</v>
      </c>
      <c r="HE226" s="273">
        <f t="shared" si="882"/>
        <v>0.20858787073926519</v>
      </c>
      <c r="HF226" s="273">
        <f t="shared" si="882"/>
        <v>0.28817321049354133</v>
      </c>
      <c r="HG226" s="273">
        <f t="shared" si="882"/>
        <v>2.7648563796699479</v>
      </c>
      <c r="HH226" s="273">
        <f t="shared" si="882"/>
        <v>0</v>
      </c>
    </row>
    <row r="227" spans="1:216" x14ac:dyDescent="0.2">
      <c r="A227" s="263" t="s">
        <v>243</v>
      </c>
      <c r="B227" s="273">
        <f t="shared" si="792"/>
        <v>17.374975341876556</v>
      </c>
      <c r="C227" s="273">
        <f t="shared" si="792"/>
        <v>4.4601554776344043</v>
      </c>
      <c r="D227" s="273">
        <f t="shared" si="792"/>
        <v>4.0595341374071472</v>
      </c>
      <c r="E227" s="273">
        <f t="shared" si="792"/>
        <v>3.2842484815061717</v>
      </c>
      <c r="F227" s="273">
        <f t="shared" si="792"/>
        <v>2.7590724143619068</v>
      </c>
      <c r="G227" s="273">
        <f t="shared" si="792"/>
        <v>2.3967222924758378</v>
      </c>
      <c r="H227" s="273">
        <f t="shared" si="792"/>
        <v>2.63099007417618</v>
      </c>
      <c r="I227" s="273">
        <f t="shared" ref="I227" si="883">+IF(ISERROR(I207/I186),"-",(I207/I186))</f>
        <v>2.4706365313973735</v>
      </c>
      <c r="J227" s="273">
        <f t="shared" ref="J227:CB227" si="884">+IF(ISERROR(J207/J186),"-",(J207/J186))</f>
        <v>2.0321921398149247</v>
      </c>
      <c r="K227" s="273">
        <f t="shared" si="884"/>
        <v>1.5706092939379046</v>
      </c>
      <c r="L227" s="273">
        <f t="shared" si="884"/>
        <v>1.3960772741013718</v>
      </c>
      <c r="M227" s="273">
        <f t="shared" si="884"/>
        <v>1.8074727169038547</v>
      </c>
      <c r="N227" s="273">
        <f t="shared" ref="N227:P227" si="885">+IF(ISERROR(N207/N186),"-",(N207/N186))</f>
        <v>2.2922649679516707</v>
      </c>
      <c r="O227" s="273">
        <f t="shared" si="885"/>
        <v>3.5412961047914511</v>
      </c>
      <c r="P227" s="273">
        <f t="shared" si="885"/>
        <v>0.5326387045394213</v>
      </c>
      <c r="Q227" s="273">
        <f t="shared" si="884"/>
        <v>2.173792763852997</v>
      </c>
      <c r="R227" s="273">
        <f t="shared" si="884"/>
        <v>2.9039415768642516</v>
      </c>
      <c r="S227" s="273">
        <f t="shared" si="884"/>
        <v>1.7963237864472845</v>
      </c>
      <c r="T227" s="273">
        <f t="shared" si="884"/>
        <v>2.2426664800776632</v>
      </c>
      <c r="U227" s="273">
        <f t="shared" si="884"/>
        <v>2.5408225359816758</v>
      </c>
      <c r="V227" s="273">
        <f t="shared" si="884"/>
        <v>0.63408658044000088</v>
      </c>
      <c r="W227" s="273">
        <f t="shared" si="884"/>
        <v>2.3636869026959384</v>
      </c>
      <c r="X227" s="273">
        <f t="shared" si="884"/>
        <v>2.8157404021275902</v>
      </c>
      <c r="Y227" s="273">
        <f t="shared" si="884"/>
        <v>0.66520651209932857</v>
      </c>
      <c r="Z227" s="273">
        <f t="shared" si="884"/>
        <v>9.4982611675337676</v>
      </c>
      <c r="AA227" s="273">
        <f t="shared" si="884"/>
        <v>9.03712562594324</v>
      </c>
      <c r="AB227" s="273">
        <f t="shared" si="884"/>
        <v>6.4929605975229894</v>
      </c>
      <c r="AC227" s="273">
        <f t="shared" si="884"/>
        <v>4.6469239659897035</v>
      </c>
      <c r="AD227" s="273">
        <f t="shared" si="884"/>
        <v>2.5609011442646956</v>
      </c>
      <c r="AE227" s="273">
        <f t="shared" si="884"/>
        <v>2.279094140720765</v>
      </c>
      <c r="AF227" s="273">
        <f t="shared" si="884"/>
        <v>2.8684761938037506</v>
      </c>
      <c r="AG227" s="273">
        <f t="shared" si="884"/>
        <v>5.0083293599187417</v>
      </c>
      <c r="AH227" s="273">
        <f t="shared" si="884"/>
        <v>3.9384220200244311</v>
      </c>
      <c r="AI227" s="273">
        <f t="shared" si="884"/>
        <v>2.8600903211929358</v>
      </c>
      <c r="AJ227" s="273">
        <f t="shared" si="884"/>
        <v>4.6819625762229098</v>
      </c>
      <c r="AK227" s="273">
        <f t="shared" si="884"/>
        <v>3.8487604848874284</v>
      </c>
      <c r="AL227" s="273">
        <f t="shared" si="884"/>
        <v>2.4246098015864104</v>
      </c>
      <c r="AM227" s="273">
        <f t="shared" si="884"/>
        <v>4.1212666496035615</v>
      </c>
      <c r="AN227" s="273">
        <f t="shared" si="884"/>
        <v>3.3517596978236104</v>
      </c>
      <c r="AO227" s="273">
        <f t="shared" si="884"/>
        <v>2.4758289503939199</v>
      </c>
      <c r="AP227" s="273">
        <f t="shared" si="884"/>
        <v>1.9625274502266139</v>
      </c>
      <c r="AQ227" s="273">
        <f t="shared" si="884"/>
        <v>1.1899515738498789</v>
      </c>
      <c r="AR227" s="273">
        <f t="shared" si="884"/>
        <v>3.0537071564758573</v>
      </c>
      <c r="AS227" s="273">
        <f t="shared" si="884"/>
        <v>3.1748793398723336</v>
      </c>
      <c r="AT227" s="273">
        <f t="shared" si="884"/>
        <v>1.9802695532883321</v>
      </c>
      <c r="AU227" s="273">
        <f t="shared" si="884"/>
        <v>1.1778256953571691</v>
      </c>
      <c r="AV227" s="273">
        <f t="shared" si="884"/>
        <v>2.263793794912591</v>
      </c>
      <c r="AW227" s="273">
        <f t="shared" si="884"/>
        <v>8.1509531968360047</v>
      </c>
      <c r="AX227" s="273">
        <f t="shared" si="884"/>
        <v>1.330515843332037</v>
      </c>
      <c r="AY227" s="273">
        <f t="shared" si="884"/>
        <v>0.9633007823198837</v>
      </c>
      <c r="AZ227" s="273">
        <f t="shared" si="884"/>
        <v>0.76190503422163092</v>
      </c>
      <c r="BA227" s="273">
        <f t="shared" si="884"/>
        <v>0.17423258102650577</v>
      </c>
      <c r="BB227" s="273">
        <f t="shared" si="884"/>
        <v>0.91685459243598777</v>
      </c>
      <c r="BC227" s="273">
        <f t="shared" si="884"/>
        <v>0.80838130818952736</v>
      </c>
      <c r="BD227" s="273" t="str">
        <f t="shared" si="884"/>
        <v>-</v>
      </c>
      <c r="BE227" s="273" t="str">
        <f t="shared" si="884"/>
        <v>-</v>
      </c>
      <c r="BF227" s="273" t="str">
        <f t="shared" si="884"/>
        <v>-</v>
      </c>
      <c r="BG227" s="273">
        <f t="shared" ref="BG227:BM227" si="886">+IF(ISERROR(BG207/BG186),"-",(BG207/BG186))</f>
        <v>0.56946458678011502</v>
      </c>
      <c r="BH227" s="273">
        <f t="shared" si="886"/>
        <v>0.24712442612512986</v>
      </c>
      <c r="BI227" s="273" t="str">
        <f t="shared" si="886"/>
        <v>-</v>
      </c>
      <c r="BJ227" s="273">
        <f t="shared" si="886"/>
        <v>0.74046880669585624</v>
      </c>
      <c r="BK227" s="273" t="str">
        <f t="shared" si="886"/>
        <v>-</v>
      </c>
      <c r="BL227" s="273" t="str">
        <f t="shared" si="886"/>
        <v>-</v>
      </c>
      <c r="BM227" s="273" t="str">
        <f t="shared" si="886"/>
        <v>-</v>
      </c>
      <c r="BN227" s="273">
        <f t="shared" si="884"/>
        <v>0.55506453015102142</v>
      </c>
      <c r="BO227" s="273">
        <f t="shared" si="884"/>
        <v>4.5505248073124449E-2</v>
      </c>
      <c r="BP227" s="273">
        <f t="shared" si="884"/>
        <v>0.94403876951024213</v>
      </c>
      <c r="BQ227" s="273">
        <f t="shared" si="884"/>
        <v>0.45460547506996501</v>
      </c>
      <c r="BR227" s="273">
        <f t="shared" si="884"/>
        <v>2.3385873605947953</v>
      </c>
      <c r="BS227" s="273" t="str">
        <f t="shared" si="884"/>
        <v>-</v>
      </c>
      <c r="BT227" s="273" t="str">
        <f t="shared" si="884"/>
        <v>-</v>
      </c>
      <c r="BU227" s="273">
        <f t="shared" si="884"/>
        <v>0.85711660954874536</v>
      </c>
      <c r="BV227" s="273">
        <f t="shared" si="884"/>
        <v>4.9417964742094957E-2</v>
      </c>
      <c r="BW227" s="273">
        <f t="shared" si="884"/>
        <v>2.4766383994730776</v>
      </c>
      <c r="BX227" s="273">
        <f t="shared" si="884"/>
        <v>0.75328564140054377</v>
      </c>
      <c r="BY227" s="273" t="str">
        <f t="shared" si="884"/>
        <v>-</v>
      </c>
      <c r="BZ227" s="273" t="str">
        <f t="shared" si="884"/>
        <v>-</v>
      </c>
      <c r="CA227" s="273" t="str">
        <f t="shared" si="884"/>
        <v>-</v>
      </c>
      <c r="CB227" s="273">
        <f t="shared" si="884"/>
        <v>0.2521140980864775</v>
      </c>
      <c r="CC227" s="273">
        <f t="shared" ref="CC227:EN227" si="887">+IF(ISERROR(CC207/CC186),"-",(CC207/CC186))</f>
        <v>4.1267454962986214E-2</v>
      </c>
      <c r="CD227" s="273">
        <f t="shared" si="887"/>
        <v>0.68944099378881984</v>
      </c>
      <c r="CE227" s="273">
        <f t="shared" si="887"/>
        <v>0.35080385127060365</v>
      </c>
      <c r="CF227" s="273" t="str">
        <f t="shared" si="887"/>
        <v>-</v>
      </c>
      <c r="CG227" s="273" t="str">
        <f t="shared" si="887"/>
        <v>-</v>
      </c>
      <c r="CH227" s="273" t="str">
        <f t="shared" si="887"/>
        <v>-</v>
      </c>
      <c r="CI227" s="273">
        <f t="shared" si="887"/>
        <v>0.68901556270448894</v>
      </c>
      <c r="CJ227" s="273">
        <f t="shared" si="887"/>
        <v>5.635507723295332E-2</v>
      </c>
      <c r="CK227" s="273">
        <f t="shared" si="887"/>
        <v>0.83157020293990647</v>
      </c>
      <c r="CL227" s="273">
        <f t="shared" si="887"/>
        <v>0.57290925095609047</v>
      </c>
      <c r="CM227" s="273">
        <f t="shared" si="887"/>
        <v>1.0597841129255465</v>
      </c>
      <c r="CN227" s="273" t="str">
        <f t="shared" si="887"/>
        <v>-</v>
      </c>
      <c r="CO227" s="273">
        <f t="shared" si="887"/>
        <v>1.5290883247489646</v>
      </c>
      <c r="CP227" s="273">
        <f t="shared" si="887"/>
        <v>1.6061272871498879</v>
      </c>
      <c r="CQ227" s="273">
        <f t="shared" si="887"/>
        <v>0.32535592871123936</v>
      </c>
      <c r="CR227" s="273">
        <f t="shared" si="887"/>
        <v>1.0282411424091105</v>
      </c>
      <c r="CS227" s="273">
        <f t="shared" si="887"/>
        <v>0.76717490786571751</v>
      </c>
      <c r="CT227" s="273">
        <f t="shared" si="887"/>
        <v>0.79349718345489084</v>
      </c>
      <c r="CU227" s="273">
        <f t="shared" si="887"/>
        <v>1.5491550511229575</v>
      </c>
      <c r="CV227" s="273">
        <f t="shared" si="887"/>
        <v>3.3246682505416931</v>
      </c>
      <c r="CW227" s="273">
        <f t="shared" si="887"/>
        <v>4.3650586274367713</v>
      </c>
      <c r="CX227" s="273" t="str">
        <f t="shared" si="887"/>
        <v>-</v>
      </c>
      <c r="CY227" s="273" t="str">
        <f t="shared" si="887"/>
        <v>-</v>
      </c>
      <c r="CZ227" s="273" t="str">
        <f t="shared" si="887"/>
        <v>-</v>
      </c>
      <c r="DA227" s="273">
        <f t="shared" si="887"/>
        <v>1.3771021057196551</v>
      </c>
      <c r="DB227" s="273">
        <f t="shared" si="887"/>
        <v>2.5499750736094868</v>
      </c>
      <c r="DC227" s="273">
        <f t="shared" si="887"/>
        <v>16.021237864077669</v>
      </c>
      <c r="DD227" s="273">
        <f t="shared" si="887"/>
        <v>13.745924155486136</v>
      </c>
      <c r="DE227" s="273">
        <f t="shared" si="887"/>
        <v>2.2492208495802846</v>
      </c>
      <c r="DF227" s="273">
        <f t="shared" si="887"/>
        <v>3.7373597876290874</v>
      </c>
      <c r="DG227" s="273">
        <f t="shared" si="887"/>
        <v>16.360494556328373</v>
      </c>
      <c r="DH227" s="273">
        <f t="shared" si="887"/>
        <v>22.984602084209541</v>
      </c>
      <c r="DI227" s="273">
        <f t="shared" si="887"/>
        <v>51.179075106592329</v>
      </c>
      <c r="DJ227" s="273">
        <f t="shared" si="887"/>
        <v>96.34282840178615</v>
      </c>
      <c r="DK227" s="273">
        <f t="shared" si="887"/>
        <v>4.3473238020773213</v>
      </c>
      <c r="DL227" s="273">
        <f t="shared" si="887"/>
        <v>3.6031153452893316</v>
      </c>
      <c r="DM227" s="273">
        <f t="shared" si="887"/>
        <v>2.9602644722816729</v>
      </c>
      <c r="DN227" s="273">
        <f t="shared" si="887"/>
        <v>2.3382935909464133</v>
      </c>
      <c r="DO227" s="273">
        <f t="shared" si="887"/>
        <v>1.3598858360792287</v>
      </c>
      <c r="DP227" s="273">
        <f t="shared" si="887"/>
        <v>4.4949199282538457</v>
      </c>
      <c r="DQ227" s="273">
        <f t="shared" si="887"/>
        <v>2.1041629990310873</v>
      </c>
      <c r="DR227" s="273" t="str">
        <f t="shared" si="887"/>
        <v>-</v>
      </c>
      <c r="DS227" s="273">
        <f t="shared" si="887"/>
        <v>0.39147785927737033</v>
      </c>
      <c r="DT227" s="273">
        <f t="shared" si="887"/>
        <v>0.71983952738858958</v>
      </c>
      <c r="DU227" s="273">
        <f t="shared" si="887"/>
        <v>1.1640551688424299</v>
      </c>
      <c r="DV227" s="273">
        <f t="shared" si="887"/>
        <v>3.4214248700102119</v>
      </c>
      <c r="DW227" s="273">
        <f t="shared" si="887"/>
        <v>1.5742599788806759</v>
      </c>
      <c r="DX227" s="273">
        <f t="shared" si="887"/>
        <v>1.8779964596764216</v>
      </c>
      <c r="DY227" s="273">
        <f t="shared" si="887"/>
        <v>3.289301120740602</v>
      </c>
      <c r="DZ227" s="273">
        <f t="shared" si="887"/>
        <v>2.7484805374066581</v>
      </c>
      <c r="EA227" s="273" t="str">
        <f t="shared" si="887"/>
        <v>-</v>
      </c>
      <c r="EB227" s="273">
        <f t="shared" si="887"/>
        <v>0.35677823738733044</v>
      </c>
      <c r="EC227" s="273">
        <f t="shared" si="887"/>
        <v>1.0651645706087147</v>
      </c>
      <c r="ED227" s="273">
        <f t="shared" si="887"/>
        <v>0.77628837980521836</v>
      </c>
      <c r="EE227" s="273">
        <f t="shared" si="887"/>
        <v>3.4474123258371567</v>
      </c>
      <c r="EF227" s="273">
        <f t="shared" si="887"/>
        <v>2.18707459491538</v>
      </c>
      <c r="EG227" s="273">
        <f t="shared" si="887"/>
        <v>1.6740900117560944</v>
      </c>
      <c r="EH227" s="273">
        <f t="shared" si="887"/>
        <v>4.1835089354382857</v>
      </c>
      <c r="EI227" s="273">
        <f t="shared" si="887"/>
        <v>2.4100700435490632</v>
      </c>
      <c r="EJ227" s="273" t="str">
        <f t="shared" si="887"/>
        <v>-</v>
      </c>
      <c r="EK227" s="273">
        <f t="shared" si="887"/>
        <v>0.39965606615378291</v>
      </c>
      <c r="EL227" s="273">
        <f t="shared" si="887"/>
        <v>0.86647922794471033</v>
      </c>
      <c r="EM227" s="273">
        <f t="shared" si="887"/>
        <v>1.0582807775377971</v>
      </c>
      <c r="EN227" s="273">
        <f t="shared" si="887"/>
        <v>2.2335548152381066</v>
      </c>
      <c r="EO227" s="273">
        <f t="shared" ref="EO227:GZ227" si="888">+IF(ISERROR(EO207/EO186),"-",(EO207/EO186))</f>
        <v>1.282415979510245</v>
      </c>
      <c r="EP227" s="273">
        <f t="shared" si="888"/>
        <v>0.88921707624448643</v>
      </c>
      <c r="EQ227" s="273">
        <f t="shared" si="888"/>
        <v>2.972209578112647</v>
      </c>
      <c r="ER227" s="273">
        <f t="shared" si="888"/>
        <v>2.1164537612417735</v>
      </c>
      <c r="ES227" s="273" t="str">
        <f t="shared" si="888"/>
        <v>-</v>
      </c>
      <c r="ET227" s="273" t="str">
        <f t="shared" si="888"/>
        <v>-</v>
      </c>
      <c r="EU227" s="273">
        <f t="shared" si="888"/>
        <v>1.0917263843648208</v>
      </c>
      <c r="EV227" s="273">
        <f t="shared" si="888"/>
        <v>0.85274150883504396</v>
      </c>
      <c r="EW227" s="273">
        <f t="shared" si="888"/>
        <v>2.4018968273772807</v>
      </c>
      <c r="EX227" s="273">
        <f t="shared" si="888"/>
        <v>2.1298250126582277</v>
      </c>
      <c r="EY227" s="273">
        <f t="shared" si="888"/>
        <v>0.96786849824877064</v>
      </c>
      <c r="EZ227" s="273">
        <f t="shared" si="888"/>
        <v>2.8477497979497213</v>
      </c>
      <c r="FA227" s="273">
        <f t="shared" si="888"/>
        <v>2.0689859495815814</v>
      </c>
      <c r="FB227" s="273" t="str">
        <f t="shared" si="888"/>
        <v>-</v>
      </c>
      <c r="FC227" s="273">
        <f t="shared" si="888"/>
        <v>0.31007457230589264</v>
      </c>
      <c r="FD227" s="273">
        <f t="shared" si="888"/>
        <v>0.627683380242538</v>
      </c>
      <c r="FE227" s="273">
        <f t="shared" si="888"/>
        <v>0.74869639515013431</v>
      </c>
      <c r="FF227" s="273">
        <f t="shared" si="888"/>
        <v>1.7435467705481742</v>
      </c>
      <c r="FG227" s="273">
        <f t="shared" si="888"/>
        <v>1.5240960544825863</v>
      </c>
      <c r="FH227" s="273">
        <f t="shared" si="888"/>
        <v>0.78693593458911204</v>
      </c>
      <c r="FI227" s="273">
        <f t="shared" si="888"/>
        <v>2.8065922537149146</v>
      </c>
      <c r="FJ227" s="273">
        <f t="shared" si="888"/>
        <v>2.2175846184911281</v>
      </c>
      <c r="FK227" s="273">
        <f t="shared" si="888"/>
        <v>0.47844932547606295</v>
      </c>
      <c r="FL227" s="273" t="str">
        <f t="shared" si="888"/>
        <v>-</v>
      </c>
      <c r="FM227" s="273">
        <f t="shared" si="888"/>
        <v>0.43824270795822828</v>
      </c>
      <c r="FN227" s="273">
        <f t="shared" si="888"/>
        <v>0.29696151603498544</v>
      </c>
      <c r="FO227" s="273">
        <f t="shared" si="888"/>
        <v>1.7859457344698288</v>
      </c>
      <c r="FP227" s="273">
        <f t="shared" si="888"/>
        <v>1.8239875214093468</v>
      </c>
      <c r="FQ227" s="273">
        <f t="shared" si="888"/>
        <v>0.61726765292505492</v>
      </c>
      <c r="FR227" s="273">
        <f t="shared" si="888"/>
        <v>1.777019208516547</v>
      </c>
      <c r="FS227" s="273">
        <f t="shared" si="888"/>
        <v>1.1438906747547481</v>
      </c>
      <c r="FT227" s="273" t="str">
        <f t="shared" si="888"/>
        <v>-</v>
      </c>
      <c r="FU227" s="273">
        <f t="shared" si="888"/>
        <v>0.83643342190729264</v>
      </c>
      <c r="FV227" s="273">
        <f t="shared" si="888"/>
        <v>0.24425723661654503</v>
      </c>
      <c r="FW227" s="273">
        <f t="shared" si="888"/>
        <v>0.35370103092783506</v>
      </c>
      <c r="FX227" s="273">
        <f t="shared" si="888"/>
        <v>1.8913004330095513</v>
      </c>
      <c r="FY227" s="273">
        <f t="shared" si="888"/>
        <v>0.81083296394029825</v>
      </c>
      <c r="FZ227" s="273">
        <f t="shared" si="888"/>
        <v>1.0922708062982727</v>
      </c>
      <c r="GA227" s="273">
        <f t="shared" si="888"/>
        <v>3.6391356542617048</v>
      </c>
      <c r="GB227" s="273">
        <f t="shared" si="888"/>
        <v>1.4198028583149893</v>
      </c>
      <c r="GC227" s="273" t="str">
        <f t="shared" si="888"/>
        <v>-</v>
      </c>
      <c r="GD227" s="273" t="str">
        <f t="shared" si="888"/>
        <v>-</v>
      </c>
      <c r="GE227" s="273">
        <f t="shared" si="888"/>
        <v>0.67983455783772184</v>
      </c>
      <c r="GF227" s="273">
        <f t="shared" si="888"/>
        <v>0.29289452531928195</v>
      </c>
      <c r="GG227" s="273">
        <f t="shared" si="888"/>
        <v>3.2008794247787611</v>
      </c>
      <c r="GH227" s="273">
        <f t="shared" si="888"/>
        <v>0.33821471559914973</v>
      </c>
      <c r="GI227" s="273" t="str">
        <f t="shared" si="888"/>
        <v>-</v>
      </c>
      <c r="GJ227" s="273">
        <f t="shared" si="888"/>
        <v>0.92411211170697161</v>
      </c>
      <c r="GK227" s="273">
        <f t="shared" si="888"/>
        <v>5.2876570458404073</v>
      </c>
      <c r="GL227" s="273">
        <f t="shared" si="888"/>
        <v>1.2461325966850829</v>
      </c>
      <c r="GM227" s="273" t="str">
        <f t="shared" si="888"/>
        <v>-</v>
      </c>
      <c r="GN227" s="273" t="str">
        <f t="shared" si="888"/>
        <v>-</v>
      </c>
      <c r="GO227" s="273" t="str">
        <f t="shared" si="888"/>
        <v>-</v>
      </c>
      <c r="GP227" s="273">
        <f t="shared" si="888"/>
        <v>2.9715514261555667</v>
      </c>
      <c r="GQ227" s="273">
        <f t="shared" si="888"/>
        <v>0.30180764774044033</v>
      </c>
      <c r="GR227" s="273">
        <f t="shared" si="888"/>
        <v>1.5231589649669734</v>
      </c>
      <c r="GS227" s="273">
        <f t="shared" si="888"/>
        <v>5.474263866276714</v>
      </c>
      <c r="GT227" s="273" t="str">
        <f t="shared" si="888"/>
        <v>-</v>
      </c>
      <c r="GU227" s="273" t="str">
        <f t="shared" si="888"/>
        <v>-</v>
      </c>
      <c r="GV227" s="273" t="str">
        <f t="shared" si="888"/>
        <v>-</v>
      </c>
      <c r="GW227" s="273" t="str">
        <f t="shared" si="888"/>
        <v>-</v>
      </c>
      <c r="GX227" s="273" t="str">
        <f t="shared" si="888"/>
        <v>-</v>
      </c>
      <c r="GY227" s="273">
        <f t="shared" si="888"/>
        <v>2.0627814860067537</v>
      </c>
      <c r="GZ227" s="273">
        <f t="shared" si="888"/>
        <v>1.3988046087152815</v>
      </c>
      <c r="HA227" s="273">
        <f t="shared" ref="HA227:HH227" si="889">+IF(ISERROR(HA207/HA186),"-",(HA207/HA186))</f>
        <v>2.3441401119569516</v>
      </c>
      <c r="HB227" s="273">
        <f t="shared" si="889"/>
        <v>3.2574951888990173</v>
      </c>
      <c r="HC227" s="273">
        <f t="shared" si="889"/>
        <v>1.3893553723214742</v>
      </c>
      <c r="HD227" s="273">
        <f t="shared" si="889"/>
        <v>1.3840690978886756</v>
      </c>
      <c r="HE227" s="273">
        <f t="shared" si="889"/>
        <v>0.45535689012596126</v>
      </c>
      <c r="HF227" s="273">
        <f t="shared" si="889"/>
        <v>0.74214397910540442</v>
      </c>
      <c r="HG227" s="273">
        <f t="shared" si="889"/>
        <v>0.45844566904070344</v>
      </c>
      <c r="HH227" s="273">
        <f t="shared" si="889"/>
        <v>0</v>
      </c>
    </row>
    <row r="228" spans="1:216" x14ac:dyDescent="0.2">
      <c r="A228" s="263" t="s">
        <v>244</v>
      </c>
      <c r="B228" s="273">
        <f t="shared" si="792"/>
        <v>15.93894304440833</v>
      </c>
      <c r="C228" s="273">
        <f t="shared" si="792"/>
        <v>3.9228957288442019</v>
      </c>
      <c r="D228" s="273">
        <f t="shared" si="792"/>
        <v>3.7879299533794031</v>
      </c>
      <c r="E228" s="273">
        <f t="shared" si="792"/>
        <v>3.1350893786454406</v>
      </c>
      <c r="F228" s="273">
        <f t="shared" si="792"/>
        <v>2.45535362663693</v>
      </c>
      <c r="G228" s="273">
        <f t="shared" si="792"/>
        <v>2.8240286742036629</v>
      </c>
      <c r="H228" s="273">
        <f t="shared" si="792"/>
        <v>2.8306945445267391</v>
      </c>
      <c r="I228" s="273">
        <f t="shared" ref="I228" si="890">+IF(ISERROR(I208/I187),"-",(I208/I187))</f>
        <v>2.052334708065132</v>
      </c>
      <c r="J228" s="273">
        <f t="shared" ref="J228:CB228" si="891">+IF(ISERROR(J208/J187),"-",(J208/J187))</f>
        <v>2.6084623944808176</v>
      </c>
      <c r="K228" s="273">
        <f t="shared" si="891"/>
        <v>1.9199690162664602</v>
      </c>
      <c r="L228" s="273">
        <f t="shared" si="891"/>
        <v>1.7386346730802609</v>
      </c>
      <c r="M228" s="273">
        <f t="shared" si="891"/>
        <v>2.4992745066016759</v>
      </c>
      <c r="N228" s="273">
        <f t="shared" ref="N228:P228" si="892">+IF(ISERROR(N208/N187),"-",(N208/N187))</f>
        <v>1.6559403521801161</v>
      </c>
      <c r="O228" s="273">
        <f t="shared" si="892"/>
        <v>1.9635023921560906</v>
      </c>
      <c r="P228" s="273">
        <f t="shared" si="892"/>
        <v>0.88427175054527829</v>
      </c>
      <c r="Q228" s="273">
        <f t="shared" si="891"/>
        <v>1.695711794660522</v>
      </c>
      <c r="R228" s="273">
        <f t="shared" si="891"/>
        <v>3.8376671163988716</v>
      </c>
      <c r="S228" s="273">
        <f t="shared" si="891"/>
        <v>0.85840637119442109</v>
      </c>
      <c r="T228" s="273">
        <f t="shared" si="891"/>
        <v>1.9288417052421654</v>
      </c>
      <c r="U228" s="273">
        <f t="shared" si="891"/>
        <v>2.1330298978511086</v>
      </c>
      <c r="V228" s="273">
        <f t="shared" si="891"/>
        <v>0.51526868707056239</v>
      </c>
      <c r="W228" s="273">
        <f t="shared" si="891"/>
        <v>2.2942090177720469</v>
      </c>
      <c r="X228" s="273">
        <f t="shared" si="891"/>
        <v>2.6863138532097186</v>
      </c>
      <c r="Y228" s="273">
        <f t="shared" si="891"/>
        <v>0.60807905204305857</v>
      </c>
      <c r="Z228" s="273">
        <f t="shared" si="891"/>
        <v>9.1355477280961122</v>
      </c>
      <c r="AA228" s="273">
        <f t="shared" si="891"/>
        <v>8.8502569889735714</v>
      </c>
      <c r="AB228" s="273">
        <f t="shared" si="891"/>
        <v>5.6652057676293994</v>
      </c>
      <c r="AC228" s="273">
        <f t="shared" si="891"/>
        <v>4.2248536917589901</v>
      </c>
      <c r="AD228" s="273">
        <f t="shared" si="891"/>
        <v>2.2404552736204062</v>
      </c>
      <c r="AE228" s="273">
        <f t="shared" si="891"/>
        <v>1.9974642097029451</v>
      </c>
      <c r="AF228" s="273">
        <f t="shared" si="891"/>
        <v>3.0831415629793559</v>
      </c>
      <c r="AG228" s="273">
        <f t="shared" si="891"/>
        <v>5.1173339609356843</v>
      </c>
      <c r="AH228" s="273">
        <f t="shared" si="891"/>
        <v>3.7610992134132006</v>
      </c>
      <c r="AI228" s="273">
        <f t="shared" si="891"/>
        <v>2.0036255521404449</v>
      </c>
      <c r="AJ228" s="273">
        <f t="shared" si="891"/>
        <v>4.1950094116559393</v>
      </c>
      <c r="AK228" s="273">
        <f t="shared" si="891"/>
        <v>3.6193879520850052</v>
      </c>
      <c r="AL228" s="273">
        <f t="shared" si="891"/>
        <v>2.1364649759438965</v>
      </c>
      <c r="AM228" s="273">
        <f t="shared" si="891"/>
        <v>3.5691974739622752</v>
      </c>
      <c r="AN228" s="273">
        <f t="shared" si="891"/>
        <v>3.018591353281094</v>
      </c>
      <c r="AO228" s="273">
        <f t="shared" si="891"/>
        <v>2.2626680478270647</v>
      </c>
      <c r="AP228" s="273">
        <f t="shared" si="891"/>
        <v>1.9645058212010718</v>
      </c>
      <c r="AQ228" s="273">
        <f t="shared" si="891"/>
        <v>1.5276725537462488</v>
      </c>
      <c r="AR228" s="273">
        <f t="shared" si="891"/>
        <v>2.7069271781467017</v>
      </c>
      <c r="AS228" s="273">
        <f t="shared" si="891"/>
        <v>3.5428375121445863</v>
      </c>
      <c r="AT228" s="273">
        <f t="shared" si="891"/>
        <v>1.5154094174747312</v>
      </c>
      <c r="AU228" s="273">
        <f t="shared" si="891"/>
        <v>1.2154378907195649</v>
      </c>
      <c r="AV228" s="273">
        <f t="shared" si="891"/>
        <v>2.7251079362513555</v>
      </c>
      <c r="AW228" s="273">
        <f t="shared" si="891"/>
        <v>3.3061685103000595</v>
      </c>
      <c r="AX228" s="273">
        <f t="shared" si="891"/>
        <v>0.74305684454756382</v>
      </c>
      <c r="AY228" s="273">
        <f t="shared" si="891"/>
        <v>0.99266463612899203</v>
      </c>
      <c r="AZ228" s="273">
        <f t="shared" si="891"/>
        <v>0.68681063046602864</v>
      </c>
      <c r="BA228" s="273">
        <f t="shared" si="891"/>
        <v>0.1676812529498454</v>
      </c>
      <c r="BB228" s="273">
        <f t="shared" si="891"/>
        <v>1.6641557987308249</v>
      </c>
      <c r="BC228" s="273">
        <f t="shared" si="891"/>
        <v>0.62271736980057391</v>
      </c>
      <c r="BD228" s="273">
        <f t="shared" si="891"/>
        <v>2.6574890410284193</v>
      </c>
      <c r="BE228" s="273" t="str">
        <f t="shared" si="891"/>
        <v>-</v>
      </c>
      <c r="BF228" s="273" t="str">
        <f t="shared" si="891"/>
        <v>-</v>
      </c>
      <c r="BG228" s="273">
        <f t="shared" ref="BG228:BM228" si="893">+IF(ISERROR(BG208/BG187),"-",(BG208/BG187))</f>
        <v>0.56173275987753313</v>
      </c>
      <c r="BH228" s="273">
        <f t="shared" si="893"/>
        <v>0.19011237356998589</v>
      </c>
      <c r="BI228" s="273">
        <f t="shared" si="893"/>
        <v>2.3366494909361806</v>
      </c>
      <c r="BJ228" s="273">
        <f t="shared" si="893"/>
        <v>0.57574015590645611</v>
      </c>
      <c r="BK228" s="273" t="str">
        <f t="shared" si="893"/>
        <v>-</v>
      </c>
      <c r="BL228" s="273" t="str">
        <f t="shared" si="893"/>
        <v>-</v>
      </c>
      <c r="BM228" s="273" t="str">
        <f t="shared" si="893"/>
        <v>-</v>
      </c>
      <c r="BN228" s="273">
        <f t="shared" si="891"/>
        <v>0.63840400938940212</v>
      </c>
      <c r="BO228" s="273">
        <f t="shared" si="891"/>
        <v>3.8527682321496753E-2</v>
      </c>
      <c r="BP228" s="273">
        <f t="shared" si="891"/>
        <v>2.6241823538223397</v>
      </c>
      <c r="BQ228" s="273">
        <f t="shared" si="891"/>
        <v>0.54533944419119429</v>
      </c>
      <c r="BR228" s="273">
        <f t="shared" si="891"/>
        <v>4.0414520045005036</v>
      </c>
      <c r="BS228" s="273" t="str">
        <f t="shared" si="891"/>
        <v>-</v>
      </c>
      <c r="BT228" s="273" t="str">
        <f t="shared" si="891"/>
        <v>-</v>
      </c>
      <c r="BU228" s="273">
        <f t="shared" si="891"/>
        <v>0.8022453409963074</v>
      </c>
      <c r="BV228" s="273">
        <f t="shared" si="891"/>
        <v>6.1908847541610551E-2</v>
      </c>
      <c r="BW228" s="273">
        <f t="shared" si="891"/>
        <v>3.1185774279107727</v>
      </c>
      <c r="BX228" s="273">
        <f t="shared" si="891"/>
        <v>0.65886372132816551</v>
      </c>
      <c r="BY228" s="273">
        <f t="shared" si="891"/>
        <v>3.8234985850539775</v>
      </c>
      <c r="BZ228" s="273" t="str">
        <f t="shared" si="891"/>
        <v>-</v>
      </c>
      <c r="CA228" s="273" t="str">
        <f t="shared" si="891"/>
        <v>-</v>
      </c>
      <c r="CB228" s="273">
        <f t="shared" si="891"/>
        <v>0.34540656329303238</v>
      </c>
      <c r="CC228" s="273">
        <f t="shared" ref="CC228:EN228" si="894">+IF(ISERROR(CC208/CC187),"-",(CC208/CC187))</f>
        <v>7.8162458097966667E-2</v>
      </c>
      <c r="CD228" s="273">
        <f t="shared" si="894"/>
        <v>1.6822834926523043</v>
      </c>
      <c r="CE228" s="273">
        <f t="shared" si="894"/>
        <v>0.32397061677061678</v>
      </c>
      <c r="CF228" s="273" t="str">
        <f t="shared" si="894"/>
        <v>-</v>
      </c>
      <c r="CG228" s="273" t="str">
        <f t="shared" si="894"/>
        <v>-</v>
      </c>
      <c r="CH228" s="273" t="str">
        <f t="shared" si="894"/>
        <v>-</v>
      </c>
      <c r="CI228" s="273">
        <f t="shared" si="894"/>
        <v>0.70841018951144152</v>
      </c>
      <c r="CJ228" s="273">
        <f t="shared" si="894"/>
        <v>6.7606682415754737E-2</v>
      </c>
      <c r="CK228" s="273">
        <f t="shared" si="894"/>
        <v>0.97693379422242599</v>
      </c>
      <c r="CL228" s="273">
        <f t="shared" si="894"/>
        <v>0.45107409295440515</v>
      </c>
      <c r="CM228" s="273">
        <f t="shared" si="894"/>
        <v>7.8248557944415316</v>
      </c>
      <c r="CN228" s="273" t="str">
        <f t="shared" si="894"/>
        <v>-</v>
      </c>
      <c r="CO228" s="273">
        <f t="shared" si="894"/>
        <v>2.424415832141154</v>
      </c>
      <c r="CP228" s="273">
        <f t="shared" si="894"/>
        <v>1.2799628967224828</v>
      </c>
      <c r="CQ228" s="273">
        <f t="shared" si="894"/>
        <v>0.38678679699674173</v>
      </c>
      <c r="CR228" s="273">
        <f t="shared" si="894"/>
        <v>0.86737785542541246</v>
      </c>
      <c r="CS228" s="273">
        <f t="shared" si="894"/>
        <v>1.1824950495049507</v>
      </c>
      <c r="CT228" s="273">
        <f t="shared" si="894"/>
        <v>0.76073992955697511</v>
      </c>
      <c r="CU228" s="273">
        <f t="shared" si="894"/>
        <v>0.66057803011181704</v>
      </c>
      <c r="CV228" s="273">
        <f t="shared" si="894"/>
        <v>2.0310929529209334</v>
      </c>
      <c r="CW228" s="273">
        <f t="shared" si="894"/>
        <v>1.4192097256213798</v>
      </c>
      <c r="CX228" s="273" t="str">
        <f t="shared" si="894"/>
        <v>-</v>
      </c>
      <c r="CY228" s="273" t="str">
        <f t="shared" si="894"/>
        <v>-</v>
      </c>
      <c r="CZ228" s="273" t="str">
        <f t="shared" si="894"/>
        <v>-</v>
      </c>
      <c r="DA228" s="273">
        <f t="shared" si="894"/>
        <v>0.79421359197625141</v>
      </c>
      <c r="DB228" s="273">
        <f t="shared" si="894"/>
        <v>1.7345971433912584</v>
      </c>
      <c r="DC228" s="273">
        <f t="shared" si="894"/>
        <v>1.5372194652247981</v>
      </c>
      <c r="DD228" s="273">
        <f t="shared" si="894"/>
        <v>11.49644530835096</v>
      </c>
      <c r="DE228" s="273">
        <f t="shared" si="894"/>
        <v>1.5513288805428347</v>
      </c>
      <c r="DF228" s="273">
        <f t="shared" si="894"/>
        <v>3.734911306605134</v>
      </c>
      <c r="DG228" s="273">
        <f t="shared" si="894"/>
        <v>14.012739709572255</v>
      </c>
      <c r="DH228" s="273">
        <f t="shared" si="894"/>
        <v>39.35302734375</v>
      </c>
      <c r="DI228" s="273">
        <f t="shared" si="894"/>
        <v>31.705616928582543</v>
      </c>
      <c r="DJ228" s="273">
        <f t="shared" si="894"/>
        <v>26.292615975844086</v>
      </c>
      <c r="DK228" s="273">
        <f t="shared" si="894"/>
        <v>4.1274118764341452</v>
      </c>
      <c r="DL228" s="273">
        <f t="shared" si="894"/>
        <v>3.1681568662294324</v>
      </c>
      <c r="DM228" s="273">
        <f t="shared" si="894"/>
        <v>2.5928201013138072</v>
      </c>
      <c r="DN228" s="273">
        <f t="shared" si="894"/>
        <v>1.7613767288559743</v>
      </c>
      <c r="DO228" s="273">
        <f t="shared" si="894"/>
        <v>1.2925765615155989</v>
      </c>
      <c r="DP228" s="273">
        <f t="shared" si="894"/>
        <v>2.7585863815419245</v>
      </c>
      <c r="DQ228" s="273">
        <f t="shared" si="894"/>
        <v>2.0201533282796893</v>
      </c>
      <c r="DR228" s="273" t="str">
        <f t="shared" si="894"/>
        <v>-</v>
      </c>
      <c r="DS228" s="273">
        <f t="shared" si="894"/>
        <v>0.50279330305903491</v>
      </c>
      <c r="DT228" s="273">
        <f t="shared" si="894"/>
        <v>0.67375066471831579</v>
      </c>
      <c r="DU228" s="273">
        <f t="shared" si="894"/>
        <v>0.75853565320474436</v>
      </c>
      <c r="DV228" s="273">
        <f t="shared" si="894"/>
        <v>2.8919445663367451</v>
      </c>
      <c r="DW228" s="273">
        <f t="shared" si="894"/>
        <v>1.4025395334095514</v>
      </c>
      <c r="DX228" s="273">
        <f t="shared" si="894"/>
        <v>1.761998640178855</v>
      </c>
      <c r="DY228" s="273">
        <f t="shared" si="894"/>
        <v>4.4909786495746769</v>
      </c>
      <c r="DZ228" s="273">
        <f t="shared" si="894"/>
        <v>1.9999391554087484</v>
      </c>
      <c r="EA228" s="273" t="str">
        <f t="shared" si="894"/>
        <v>-</v>
      </c>
      <c r="EB228" s="273">
        <f t="shared" si="894"/>
        <v>0.53255233784270362</v>
      </c>
      <c r="EC228" s="273">
        <f t="shared" si="894"/>
        <v>1.0450023907813475</v>
      </c>
      <c r="ED228" s="273">
        <f t="shared" si="894"/>
        <v>0.78957298545557675</v>
      </c>
      <c r="EE228" s="273">
        <f t="shared" si="894"/>
        <v>3.1158491137040012</v>
      </c>
      <c r="EF228" s="273">
        <f t="shared" si="894"/>
        <v>1.6980301154134434</v>
      </c>
      <c r="EG228" s="273">
        <f t="shared" si="894"/>
        <v>1.6012537752316849</v>
      </c>
      <c r="EH228" s="273">
        <f t="shared" si="894"/>
        <v>3.2856682979324257</v>
      </c>
      <c r="EI228" s="273">
        <f t="shared" si="894"/>
        <v>2.2556558475969064</v>
      </c>
      <c r="EJ228" s="273" t="str">
        <f t="shared" si="894"/>
        <v>-</v>
      </c>
      <c r="EK228" s="273">
        <f t="shared" si="894"/>
        <v>0.54128679901478338</v>
      </c>
      <c r="EL228" s="273">
        <f t="shared" si="894"/>
        <v>0.89732648102560819</v>
      </c>
      <c r="EM228" s="273">
        <f t="shared" si="894"/>
        <v>0.84261222570410588</v>
      </c>
      <c r="EN228" s="273">
        <f t="shared" si="894"/>
        <v>1.4462212221547768</v>
      </c>
      <c r="EO228" s="273">
        <f t="shared" ref="EO228:GZ228" si="895">+IF(ISERROR(EO208/EO187),"-",(EO208/EO187))</f>
        <v>1.287842784494339</v>
      </c>
      <c r="EP228" s="273">
        <f t="shared" si="895"/>
        <v>0.82771432460525662</v>
      </c>
      <c r="EQ228" s="273">
        <f t="shared" si="895"/>
        <v>3.2149696462975754</v>
      </c>
      <c r="ER228" s="273">
        <f t="shared" si="895"/>
        <v>0.97394070071940331</v>
      </c>
      <c r="ES228" s="273" t="str">
        <f t="shared" si="895"/>
        <v>-</v>
      </c>
      <c r="ET228" s="273">
        <f t="shared" si="895"/>
        <v>0.53312182224933902</v>
      </c>
      <c r="EU228" s="273">
        <f t="shared" si="895"/>
        <v>0.53080480427826238</v>
      </c>
      <c r="EV228" s="273">
        <f t="shared" si="895"/>
        <v>0.70152252252252256</v>
      </c>
      <c r="EW228" s="273">
        <f t="shared" si="895"/>
        <v>2.2668766721305751</v>
      </c>
      <c r="EX228" s="273">
        <f t="shared" si="895"/>
        <v>1.7535905003874666</v>
      </c>
      <c r="EY228" s="273">
        <f t="shared" si="895"/>
        <v>1.0992206053083415</v>
      </c>
      <c r="EZ228" s="273">
        <f t="shared" si="895"/>
        <v>2.8067321984390454</v>
      </c>
      <c r="FA228" s="273">
        <f t="shared" si="895"/>
        <v>1.8722417291762674</v>
      </c>
      <c r="FB228" s="273">
        <f t="shared" si="895"/>
        <v>0.63450234133705286</v>
      </c>
      <c r="FC228" s="273">
        <f t="shared" si="895"/>
        <v>0.29047368559480286</v>
      </c>
      <c r="FD228" s="273">
        <f t="shared" si="895"/>
        <v>0.65805216804953659</v>
      </c>
      <c r="FE228" s="273">
        <f t="shared" si="895"/>
        <v>0.58090088961283048</v>
      </c>
      <c r="FF228" s="273">
        <f t="shared" si="895"/>
        <v>1.4683177428389196</v>
      </c>
      <c r="FG228" s="273">
        <f t="shared" si="895"/>
        <v>1.2446019087173597</v>
      </c>
      <c r="FH228" s="273">
        <f t="shared" si="895"/>
        <v>0.74250069174302968</v>
      </c>
      <c r="FI228" s="273">
        <f t="shared" si="895"/>
        <v>2.2524797221759711</v>
      </c>
      <c r="FJ228" s="273">
        <f t="shared" si="895"/>
        <v>2.4330478346957403</v>
      </c>
      <c r="FK228" s="273">
        <f t="shared" si="895"/>
        <v>0.46348571428571428</v>
      </c>
      <c r="FL228" s="273">
        <f t="shared" si="895"/>
        <v>2.5572388916215774</v>
      </c>
      <c r="FM228" s="273">
        <f t="shared" si="895"/>
        <v>0.70146858954998492</v>
      </c>
      <c r="FN228" s="273">
        <f t="shared" si="895"/>
        <v>2.1022744945567653</v>
      </c>
      <c r="FO228" s="273">
        <f t="shared" si="895"/>
        <v>1.7592984344485769</v>
      </c>
      <c r="FP228" s="273">
        <f t="shared" si="895"/>
        <v>1.8035877676833227</v>
      </c>
      <c r="FQ228" s="273">
        <f t="shared" si="895"/>
        <v>1.0975046210720887</v>
      </c>
      <c r="FR228" s="273">
        <f t="shared" si="895"/>
        <v>4.7287968441814598</v>
      </c>
      <c r="FS228" s="273">
        <f t="shared" si="895"/>
        <v>1.3587483687099375</v>
      </c>
      <c r="FT228" s="273" t="str">
        <f t="shared" si="895"/>
        <v>-</v>
      </c>
      <c r="FU228" s="273" t="str">
        <f t="shared" si="895"/>
        <v>-</v>
      </c>
      <c r="FV228" s="273" t="str">
        <f t="shared" si="895"/>
        <v>-</v>
      </c>
      <c r="FW228" s="273">
        <f t="shared" si="895"/>
        <v>0.34737428282146471</v>
      </c>
      <c r="FX228" s="273">
        <f t="shared" si="895"/>
        <v>1.9412134855252541</v>
      </c>
      <c r="FY228" s="273">
        <f t="shared" si="895"/>
        <v>0.75104860431643805</v>
      </c>
      <c r="FZ228" s="273">
        <f t="shared" si="895"/>
        <v>1.6657732258840958</v>
      </c>
      <c r="GA228" s="273">
        <f t="shared" si="895"/>
        <v>3.1243509846765636</v>
      </c>
      <c r="GB228" s="273">
        <f t="shared" si="895"/>
        <v>1.4580241550238109</v>
      </c>
      <c r="GC228" s="273" t="str">
        <f t="shared" si="895"/>
        <v>-</v>
      </c>
      <c r="GD228" s="273">
        <f t="shared" si="895"/>
        <v>0.30350500715307588</v>
      </c>
      <c r="GE228" s="273">
        <f t="shared" si="895"/>
        <v>0.45968281778137732</v>
      </c>
      <c r="GF228" s="273">
        <f t="shared" si="895"/>
        <v>0.55956521739130438</v>
      </c>
      <c r="GG228" s="273">
        <f t="shared" si="895"/>
        <v>2.7713194284415641</v>
      </c>
      <c r="GH228" s="273">
        <f t="shared" si="895"/>
        <v>0.2997939702489858</v>
      </c>
      <c r="GI228" s="273">
        <f t="shared" si="895"/>
        <v>1.4711849876166889</v>
      </c>
      <c r="GJ228" s="273">
        <f t="shared" si="895"/>
        <v>1.3032798456543222</v>
      </c>
      <c r="GK228" s="273">
        <f t="shared" si="895"/>
        <v>1.8893346567184612</v>
      </c>
      <c r="GL228" s="273">
        <f t="shared" si="895"/>
        <v>2.5644760322587525</v>
      </c>
      <c r="GM228" s="273" t="str">
        <f t="shared" si="895"/>
        <v>-</v>
      </c>
      <c r="GN228" s="273" t="str">
        <f t="shared" si="895"/>
        <v>-</v>
      </c>
      <c r="GO228" s="273" t="str">
        <f t="shared" si="895"/>
        <v>-</v>
      </c>
      <c r="GP228" s="273">
        <f t="shared" si="895"/>
        <v>2.3736751962483433</v>
      </c>
      <c r="GQ228" s="273">
        <f t="shared" si="895"/>
        <v>0.3346984460310794</v>
      </c>
      <c r="GR228" s="273">
        <f t="shared" si="895"/>
        <v>1.6614717793485703</v>
      </c>
      <c r="GS228" s="273">
        <f t="shared" si="895"/>
        <v>5.9342475663264507</v>
      </c>
      <c r="GT228" s="273" t="str">
        <f t="shared" si="895"/>
        <v>-</v>
      </c>
      <c r="GU228" s="273" t="str">
        <f t="shared" si="895"/>
        <v>-</v>
      </c>
      <c r="GV228" s="273" t="str">
        <f t="shared" si="895"/>
        <v>-</v>
      </c>
      <c r="GW228" s="273">
        <f t="shared" si="895"/>
        <v>0.26592749710759739</v>
      </c>
      <c r="GX228" s="273" t="str">
        <f t="shared" si="895"/>
        <v>-</v>
      </c>
      <c r="GY228" s="273">
        <f t="shared" si="895"/>
        <v>1.679293751208951</v>
      </c>
      <c r="GZ228" s="273">
        <f t="shared" si="895"/>
        <v>1.3138117192978103</v>
      </c>
      <c r="HA228" s="273">
        <f t="shared" ref="HA228:HH228" si="896">+IF(ISERROR(HA208/HA187),"-",(HA208/HA187))</f>
        <v>1.1263613803748329</v>
      </c>
      <c r="HB228" s="273">
        <f t="shared" si="896"/>
        <v>1.9957026952695269</v>
      </c>
      <c r="HC228" s="273">
        <f t="shared" si="896"/>
        <v>1.3640075570536081</v>
      </c>
      <c r="HD228" s="273">
        <f t="shared" si="896"/>
        <v>1.3785258814703676</v>
      </c>
      <c r="HE228" s="273">
        <f t="shared" si="896"/>
        <v>0.18346839546191249</v>
      </c>
      <c r="HF228" s="273">
        <f t="shared" si="896"/>
        <v>0.44758801885961047</v>
      </c>
      <c r="HG228" s="273">
        <f t="shared" si="896"/>
        <v>2.7012075124677257</v>
      </c>
      <c r="HH228" s="273">
        <f t="shared" si="896"/>
        <v>0</v>
      </c>
    </row>
    <row r="229" spans="1:216" x14ac:dyDescent="0.2">
      <c r="A229" s="263" t="s">
        <v>245</v>
      </c>
      <c r="B229" s="273">
        <f t="shared" si="792"/>
        <v>12.66231423017051</v>
      </c>
      <c r="C229" s="273">
        <f t="shared" si="792"/>
        <v>3.1680400161412279</v>
      </c>
      <c r="D229" s="273">
        <f t="shared" si="792"/>
        <v>2.7593533621665594</v>
      </c>
      <c r="E229" s="273">
        <f t="shared" si="792"/>
        <v>2.4759368617073281</v>
      </c>
      <c r="F229" s="273">
        <f t="shared" si="792"/>
        <v>2.5524855749444977</v>
      </c>
      <c r="G229" s="273">
        <f t="shared" si="792"/>
        <v>1.1511736667681942</v>
      </c>
      <c r="H229" s="273">
        <f t="shared" si="792"/>
        <v>1.8342338983050848</v>
      </c>
      <c r="I229" s="273">
        <f t="shared" ref="I229" si="897">+IF(ISERROR(I209/I188),"-",(I209/I188))</f>
        <v>2.498140925106537</v>
      </c>
      <c r="J229" s="273">
        <f t="shared" ref="J229:CB229" si="898">+IF(ISERROR(J209/J188),"-",(J209/J188))</f>
        <v>0.86360994365047372</v>
      </c>
      <c r="K229" s="273">
        <f t="shared" si="898"/>
        <v>1.1032834123124058</v>
      </c>
      <c r="L229" s="273">
        <f t="shared" si="898"/>
        <v>1.1280645641777105</v>
      </c>
      <c r="M229" s="273">
        <f t="shared" si="898"/>
        <v>0.86023788277146607</v>
      </c>
      <c r="N229" s="273">
        <f t="shared" ref="N229:P229" si="899">+IF(ISERROR(N209/N188),"-",(N209/N188))</f>
        <v>0.74887521818510117</v>
      </c>
      <c r="O229" s="273">
        <f t="shared" si="899"/>
        <v>1.1463449731389102</v>
      </c>
      <c r="P229" s="273">
        <f t="shared" si="899"/>
        <v>0.4521614291342162</v>
      </c>
      <c r="Q229" s="273">
        <f t="shared" si="898"/>
        <v>1.4446931363796101</v>
      </c>
      <c r="R229" s="273">
        <f t="shared" si="898"/>
        <v>2.1109469766205282</v>
      </c>
      <c r="S229" s="273">
        <f t="shared" si="898"/>
        <v>1.3239663354843114</v>
      </c>
      <c r="T229" s="273">
        <f t="shared" si="898"/>
        <v>1.899124520660034</v>
      </c>
      <c r="U229" s="273">
        <f t="shared" si="898"/>
        <v>2.2921865457166488</v>
      </c>
      <c r="V229" s="273">
        <f t="shared" si="898"/>
        <v>0.63494167915783672</v>
      </c>
      <c r="W229" s="273">
        <f t="shared" si="898"/>
        <v>2.0053468579487044</v>
      </c>
      <c r="X229" s="273">
        <f t="shared" si="898"/>
        <v>2.3642572104912749</v>
      </c>
      <c r="Y229" s="273">
        <f t="shared" si="898"/>
        <v>0.56472810862100131</v>
      </c>
      <c r="Z229" s="273">
        <f t="shared" si="898"/>
        <v>6.0288458992661749</v>
      </c>
      <c r="AA229" s="273">
        <f t="shared" si="898"/>
        <v>5.7729979995242235</v>
      </c>
      <c r="AB229" s="273">
        <f t="shared" si="898"/>
        <v>4.4019218745752573</v>
      </c>
      <c r="AC229" s="273">
        <f t="shared" si="898"/>
        <v>2.6973762253957214</v>
      </c>
      <c r="AD229" s="273">
        <f t="shared" si="898"/>
        <v>1.7876241105614321</v>
      </c>
      <c r="AE229" s="273">
        <f t="shared" si="898"/>
        <v>2.6117513107027484</v>
      </c>
      <c r="AF229" s="273">
        <f t="shared" si="898"/>
        <v>2.6936621097575308</v>
      </c>
      <c r="AG229" s="273">
        <f t="shared" si="898"/>
        <v>3.8570070974946096</v>
      </c>
      <c r="AH229" s="273">
        <f t="shared" si="898"/>
        <v>2.7457583713292046</v>
      </c>
      <c r="AI229" s="273">
        <f t="shared" si="898"/>
        <v>2.0715633839257173</v>
      </c>
      <c r="AJ229" s="273">
        <f t="shared" si="898"/>
        <v>2.855428118951151</v>
      </c>
      <c r="AK229" s="273">
        <f t="shared" si="898"/>
        <v>2.4316036823327019</v>
      </c>
      <c r="AL229" s="273">
        <f t="shared" si="898"/>
        <v>1.872891431833515</v>
      </c>
      <c r="AM229" s="273">
        <f t="shared" si="898"/>
        <v>2.7030211868536944</v>
      </c>
      <c r="AN229" s="273">
        <f t="shared" si="898"/>
        <v>1.7572507408469553</v>
      </c>
      <c r="AO229" s="273">
        <f t="shared" si="898"/>
        <v>1.4764435523732533</v>
      </c>
      <c r="AP229" s="273">
        <f t="shared" si="898"/>
        <v>1.272183724113142</v>
      </c>
      <c r="AQ229" s="273" t="str">
        <f t="shared" si="898"/>
        <v>-</v>
      </c>
      <c r="AR229" s="273">
        <f t="shared" si="898"/>
        <v>2.0338169347363833</v>
      </c>
      <c r="AS229" s="273">
        <f t="shared" si="898"/>
        <v>2.2685496017877709</v>
      </c>
      <c r="AT229" s="273">
        <f t="shared" si="898"/>
        <v>2.179817646691022</v>
      </c>
      <c r="AU229" s="273">
        <f t="shared" si="898"/>
        <v>0.97586756430868171</v>
      </c>
      <c r="AV229" s="273">
        <f t="shared" si="898"/>
        <v>1.4148917747542213</v>
      </c>
      <c r="AW229" s="273">
        <f t="shared" si="898"/>
        <v>9.7481587511880416</v>
      </c>
      <c r="AX229" s="273">
        <f t="shared" si="898"/>
        <v>1.6894106527299011</v>
      </c>
      <c r="AY229" s="273">
        <f t="shared" si="898"/>
        <v>0.87454586766454345</v>
      </c>
      <c r="AZ229" s="273">
        <f t="shared" si="898"/>
        <v>0.85537650158268297</v>
      </c>
      <c r="BA229" s="273">
        <f t="shared" si="898"/>
        <v>2.3792862764898944E-2</v>
      </c>
      <c r="BB229" s="273">
        <f t="shared" si="898"/>
        <v>1.1479109622934054</v>
      </c>
      <c r="BC229" s="273">
        <f t="shared" si="898"/>
        <v>0.71827884933318642</v>
      </c>
      <c r="BD229" s="273">
        <f t="shared" si="898"/>
        <v>2.2919424332607825</v>
      </c>
      <c r="BE229" s="273" t="str">
        <f t="shared" si="898"/>
        <v>-</v>
      </c>
      <c r="BF229" s="273" t="str">
        <f t="shared" si="898"/>
        <v>-</v>
      </c>
      <c r="BG229" s="273">
        <f t="shared" ref="BG229:BM229" si="900">+IF(ISERROR(BG209/BG188),"-",(BG209/BG188))</f>
        <v>0.53029979768254554</v>
      </c>
      <c r="BH229" s="273" t="str">
        <f t="shared" si="900"/>
        <v>-</v>
      </c>
      <c r="BI229" s="273" t="str">
        <f t="shared" si="900"/>
        <v>-</v>
      </c>
      <c r="BJ229" s="273">
        <f t="shared" si="900"/>
        <v>0.45983853226241622</v>
      </c>
      <c r="BK229" s="273">
        <f t="shared" si="900"/>
        <v>0.7677975848188614</v>
      </c>
      <c r="BL229" s="273" t="str">
        <f t="shared" si="900"/>
        <v>-</v>
      </c>
      <c r="BM229" s="273" t="str">
        <f t="shared" si="900"/>
        <v>-</v>
      </c>
      <c r="BN229" s="273">
        <f t="shared" si="898"/>
        <v>0.46661280327227217</v>
      </c>
      <c r="BO229" s="273" t="str">
        <f t="shared" si="898"/>
        <v>-</v>
      </c>
      <c r="BP229" s="273">
        <f t="shared" si="898"/>
        <v>1.7095181795848176</v>
      </c>
      <c r="BQ229" s="273">
        <f t="shared" si="898"/>
        <v>0.33278137771512606</v>
      </c>
      <c r="BR229" s="273">
        <f t="shared" si="898"/>
        <v>2.2586052998605299</v>
      </c>
      <c r="BS229" s="273" t="str">
        <f t="shared" si="898"/>
        <v>-</v>
      </c>
      <c r="BT229" s="273" t="str">
        <f t="shared" si="898"/>
        <v>-</v>
      </c>
      <c r="BU229" s="273">
        <f t="shared" si="898"/>
        <v>0.41819981396314393</v>
      </c>
      <c r="BV229" s="273">
        <f t="shared" si="898"/>
        <v>9.3250433142531314E-2</v>
      </c>
      <c r="BW229" s="273">
        <f t="shared" si="898"/>
        <v>1.4718573562794668</v>
      </c>
      <c r="BX229" s="273">
        <f t="shared" si="898"/>
        <v>0.33732064368881021</v>
      </c>
      <c r="BY229" s="273">
        <f t="shared" si="898"/>
        <v>1.1035971749551725</v>
      </c>
      <c r="BZ229" s="273" t="str">
        <f t="shared" si="898"/>
        <v>-</v>
      </c>
      <c r="CA229" s="273" t="str">
        <f t="shared" si="898"/>
        <v>-</v>
      </c>
      <c r="CB229" s="273">
        <f t="shared" si="898"/>
        <v>0.64522162649962844</v>
      </c>
      <c r="CC229" s="273">
        <f t="shared" ref="CC229:EN229" si="901">+IF(ISERROR(CC209/CC188),"-",(CC209/CC188))</f>
        <v>4.6377734037269365E-2</v>
      </c>
      <c r="CD229" s="273">
        <f t="shared" si="901"/>
        <v>2.6978137268173819</v>
      </c>
      <c r="CE229" s="273">
        <f t="shared" si="901"/>
        <v>0.21799507389162559</v>
      </c>
      <c r="CF229" s="273" t="str">
        <f t="shared" si="901"/>
        <v>-</v>
      </c>
      <c r="CG229" s="273" t="str">
        <f t="shared" si="901"/>
        <v>-</v>
      </c>
      <c r="CH229" s="273" t="str">
        <f t="shared" si="901"/>
        <v>-</v>
      </c>
      <c r="CI229" s="273">
        <f t="shared" si="901"/>
        <v>0.80461350247576713</v>
      </c>
      <c r="CJ229" s="273">
        <f t="shared" si="901"/>
        <v>4.7739243198614376E-2</v>
      </c>
      <c r="CK229" s="273">
        <f t="shared" si="901"/>
        <v>1.1750249345468147</v>
      </c>
      <c r="CL229" s="273">
        <f t="shared" si="901"/>
        <v>0.37603125143222249</v>
      </c>
      <c r="CM229" s="273">
        <f t="shared" si="901"/>
        <v>1.0623174294060369</v>
      </c>
      <c r="CN229" s="273" t="str">
        <f t="shared" si="901"/>
        <v>-</v>
      </c>
      <c r="CO229" s="273">
        <f t="shared" si="901"/>
        <v>1.4304214278465073</v>
      </c>
      <c r="CP229" s="273">
        <f t="shared" si="901"/>
        <v>1.2843766089461059</v>
      </c>
      <c r="CQ229" s="273">
        <f t="shared" si="901"/>
        <v>0.32885882356971802</v>
      </c>
      <c r="CR229" s="273">
        <f t="shared" si="901"/>
        <v>0.7383080539430773</v>
      </c>
      <c r="CS229" s="273">
        <f t="shared" si="901"/>
        <v>0.74582719671409714</v>
      </c>
      <c r="CT229" s="273">
        <f t="shared" si="901"/>
        <v>0.77115144538196323</v>
      </c>
      <c r="CU229" s="273">
        <f t="shared" si="901"/>
        <v>0.92320977348933952</v>
      </c>
      <c r="CV229" s="273">
        <f t="shared" si="901"/>
        <v>3.2574997371014858</v>
      </c>
      <c r="CW229" s="273">
        <f t="shared" si="901"/>
        <v>2.1992466464859</v>
      </c>
      <c r="CX229" s="273" t="str">
        <f t="shared" si="901"/>
        <v>-</v>
      </c>
      <c r="CY229" s="273" t="str">
        <f t="shared" si="901"/>
        <v>-</v>
      </c>
      <c r="CZ229" s="273" t="str">
        <f t="shared" si="901"/>
        <v>-</v>
      </c>
      <c r="DA229" s="273">
        <f t="shared" si="901"/>
        <v>1.0740092249253868</v>
      </c>
      <c r="DB229" s="273">
        <f t="shared" si="901"/>
        <v>0.97230049561462595</v>
      </c>
      <c r="DC229" s="273">
        <f t="shared" si="901"/>
        <v>5.463009829812207</v>
      </c>
      <c r="DD229" s="273">
        <f t="shared" si="901"/>
        <v>9.5781602697563066</v>
      </c>
      <c r="DE229" s="273">
        <f t="shared" si="901"/>
        <v>1.5094130220941024</v>
      </c>
      <c r="DF229" s="273">
        <f t="shared" si="901"/>
        <v>2.444315223623645</v>
      </c>
      <c r="DG229" s="273">
        <f t="shared" si="901"/>
        <v>10.853712307142803</v>
      </c>
      <c r="DH229" s="273">
        <f t="shared" si="901"/>
        <v>36.695552969975367</v>
      </c>
      <c r="DI229" s="273">
        <f t="shared" si="901"/>
        <v>45.475473506342844</v>
      </c>
      <c r="DJ229" s="273">
        <f t="shared" si="901"/>
        <v>94.138661861552649</v>
      </c>
      <c r="DK229" s="273">
        <f t="shared" si="901"/>
        <v>3.8161303942671267</v>
      </c>
      <c r="DL229" s="273">
        <f t="shared" si="901"/>
        <v>3.2281923321997916</v>
      </c>
      <c r="DM229" s="273">
        <f t="shared" si="901"/>
        <v>2.6924609608135786</v>
      </c>
      <c r="DN229" s="273">
        <f t="shared" si="901"/>
        <v>1.4602838782426546</v>
      </c>
      <c r="DO229" s="273">
        <f t="shared" si="901"/>
        <v>1.7369534000941649</v>
      </c>
      <c r="DP229" s="273">
        <f t="shared" si="901"/>
        <v>3.79484684413986</v>
      </c>
      <c r="DQ229" s="273">
        <f t="shared" si="901"/>
        <v>1.6684682318859523</v>
      </c>
      <c r="DR229" s="273">
        <f t="shared" si="901"/>
        <v>0.46148666846215997</v>
      </c>
      <c r="DS229" s="273">
        <f t="shared" si="901"/>
        <v>0.48597775507887869</v>
      </c>
      <c r="DT229" s="273">
        <f t="shared" si="901"/>
        <v>0.76183232927182531</v>
      </c>
      <c r="DU229" s="273">
        <f t="shared" si="901"/>
        <v>1.0211042820306886</v>
      </c>
      <c r="DV229" s="273">
        <f t="shared" si="901"/>
        <v>2.7173662187909446</v>
      </c>
      <c r="DW229" s="273">
        <f t="shared" si="901"/>
        <v>1.4664659712984178</v>
      </c>
      <c r="DX229" s="273">
        <f t="shared" si="901"/>
        <v>1.3824246732820145</v>
      </c>
      <c r="DY229" s="273">
        <f t="shared" si="901"/>
        <v>3.239839819283294</v>
      </c>
      <c r="DZ229" s="273">
        <f t="shared" si="901"/>
        <v>1.9801801666888446</v>
      </c>
      <c r="EA229" s="273" t="str">
        <f t="shared" si="901"/>
        <v>-</v>
      </c>
      <c r="EB229" s="273">
        <f t="shared" si="901"/>
        <v>0.41027334143652655</v>
      </c>
      <c r="EC229" s="273">
        <f t="shared" si="901"/>
        <v>0.80892196391851179</v>
      </c>
      <c r="ED229" s="273">
        <f t="shared" si="901"/>
        <v>0.83816623106850674</v>
      </c>
      <c r="EE229" s="273">
        <f t="shared" si="901"/>
        <v>3.0966149382576535</v>
      </c>
      <c r="EF229" s="273">
        <f t="shared" si="901"/>
        <v>1.5876876835849445</v>
      </c>
      <c r="EG229" s="273">
        <f t="shared" si="901"/>
        <v>1.592822923535574</v>
      </c>
      <c r="EH229" s="273">
        <f t="shared" si="901"/>
        <v>3.9562646036200206</v>
      </c>
      <c r="EI229" s="273">
        <f t="shared" si="901"/>
        <v>1.9224062687596593</v>
      </c>
      <c r="EJ229" s="273">
        <f t="shared" si="901"/>
        <v>0.46148666846215997</v>
      </c>
      <c r="EK229" s="273">
        <f t="shared" si="901"/>
        <v>0.48585888860844695</v>
      </c>
      <c r="EL229" s="273">
        <f t="shared" si="901"/>
        <v>0.79936928784661443</v>
      </c>
      <c r="EM229" s="273">
        <f t="shared" si="901"/>
        <v>0.96647572218807631</v>
      </c>
      <c r="EN229" s="273">
        <f t="shared" si="901"/>
        <v>1.8511549600607946</v>
      </c>
      <c r="EO229" s="273">
        <f t="shared" ref="EO229:GZ229" si="902">+IF(ISERROR(EO209/EO188),"-",(EO209/EO188))</f>
        <v>0.81017797434046757</v>
      </c>
      <c r="EP229" s="273">
        <f t="shared" si="902"/>
        <v>1.1494690878030103</v>
      </c>
      <c r="EQ229" s="273">
        <f t="shared" si="902"/>
        <v>2.539341757718022</v>
      </c>
      <c r="ER229" s="273">
        <f t="shared" si="902"/>
        <v>1.8077823676531888</v>
      </c>
      <c r="ES229" s="273" t="str">
        <f t="shared" si="902"/>
        <v>-</v>
      </c>
      <c r="ET229" s="273">
        <f t="shared" si="902"/>
        <v>0.28508866500613406</v>
      </c>
      <c r="EU229" s="273">
        <f t="shared" si="902"/>
        <v>1.0705831868329618</v>
      </c>
      <c r="EV229" s="273">
        <f t="shared" si="902"/>
        <v>0.8322334082891506</v>
      </c>
      <c r="EW229" s="273">
        <f t="shared" si="902"/>
        <v>1.752354949946678</v>
      </c>
      <c r="EX229" s="273">
        <f t="shared" si="902"/>
        <v>1.4171307911696349</v>
      </c>
      <c r="EY229" s="273">
        <f t="shared" si="902"/>
        <v>1.0774165965235747</v>
      </c>
      <c r="EZ229" s="273">
        <f t="shared" si="902"/>
        <v>2.5162845545128603</v>
      </c>
      <c r="FA229" s="273">
        <f t="shared" si="902"/>
        <v>1.2436194842295636</v>
      </c>
      <c r="FB229" s="273">
        <f t="shared" si="902"/>
        <v>1.0328730681530276</v>
      </c>
      <c r="FC229" s="273">
        <f t="shared" si="902"/>
        <v>0.33270227280760667</v>
      </c>
      <c r="FD229" s="273">
        <f t="shared" si="902"/>
        <v>0.50254056924049517</v>
      </c>
      <c r="FE229" s="273">
        <f t="shared" si="902"/>
        <v>0.8745732080634312</v>
      </c>
      <c r="FF229" s="273">
        <f t="shared" si="902"/>
        <v>1.4574583050323544</v>
      </c>
      <c r="FG229" s="273">
        <f t="shared" si="902"/>
        <v>1.501583671974267</v>
      </c>
      <c r="FH229" s="273">
        <f t="shared" si="902"/>
        <v>0.98177910914300603</v>
      </c>
      <c r="FI229" s="273">
        <f t="shared" si="902"/>
        <v>3.0278665934610127</v>
      </c>
      <c r="FJ229" s="273">
        <f t="shared" si="902"/>
        <v>1.0851365022758201</v>
      </c>
      <c r="FK229" s="273">
        <f t="shared" si="902"/>
        <v>0.79928650301537418</v>
      </c>
      <c r="FL229" s="273">
        <f t="shared" si="902"/>
        <v>0.36879648411088578</v>
      </c>
      <c r="FM229" s="273">
        <f t="shared" si="902"/>
        <v>0.95727482678983833</v>
      </c>
      <c r="FN229" s="273">
        <f t="shared" si="902"/>
        <v>0.50003091605618655</v>
      </c>
      <c r="FO229" s="273">
        <f t="shared" si="902"/>
        <v>1.6492425687799952</v>
      </c>
      <c r="FP229" s="273">
        <f t="shared" si="902"/>
        <v>1.5614462285250521</v>
      </c>
      <c r="FQ229" s="273">
        <f t="shared" si="902"/>
        <v>0.59897546406563074</v>
      </c>
      <c r="FR229" s="273">
        <f t="shared" si="902"/>
        <v>1.2407645447940536</v>
      </c>
      <c r="FS229" s="273">
        <f t="shared" si="902"/>
        <v>1.2677261103315622</v>
      </c>
      <c r="FT229" s="273" t="str">
        <f t="shared" si="902"/>
        <v>-</v>
      </c>
      <c r="FU229" s="273">
        <f t="shared" si="902"/>
        <v>0.82570679102302535</v>
      </c>
      <c r="FV229" s="273">
        <f t="shared" si="902"/>
        <v>0.27724051759550872</v>
      </c>
      <c r="FW229" s="273" t="str">
        <f t="shared" si="902"/>
        <v>-</v>
      </c>
      <c r="FX229" s="273">
        <f t="shared" si="902"/>
        <v>1.5101372408555469</v>
      </c>
      <c r="FY229" s="273">
        <f t="shared" si="902"/>
        <v>1.1195700156081532</v>
      </c>
      <c r="FZ229" s="273">
        <f t="shared" si="902"/>
        <v>1.1683419402434525</v>
      </c>
      <c r="GA229" s="273">
        <f t="shared" si="902"/>
        <v>2.2005864582851684</v>
      </c>
      <c r="GB229" s="273">
        <f t="shared" si="902"/>
        <v>1.0812097312095763</v>
      </c>
      <c r="GC229" s="273" t="str">
        <f t="shared" si="902"/>
        <v>-</v>
      </c>
      <c r="GD229" s="273">
        <f t="shared" si="902"/>
        <v>0.26771044477062511</v>
      </c>
      <c r="GE229" s="273">
        <f t="shared" si="902"/>
        <v>0.51961799331250502</v>
      </c>
      <c r="GF229" s="273">
        <f t="shared" si="902"/>
        <v>0.82374282897095741</v>
      </c>
      <c r="GG229" s="273">
        <f t="shared" si="902"/>
        <v>2.2671102827219842</v>
      </c>
      <c r="GH229" s="273">
        <f t="shared" si="902"/>
        <v>0.36693641618497108</v>
      </c>
      <c r="GI229" s="273">
        <f t="shared" si="902"/>
        <v>1.4556281618887015</v>
      </c>
      <c r="GJ229" s="273">
        <f t="shared" si="902"/>
        <v>3.2681534480133965</v>
      </c>
      <c r="GK229" s="273">
        <f t="shared" si="902"/>
        <v>1.6397908981271285</v>
      </c>
      <c r="GL229" s="273">
        <f t="shared" si="902"/>
        <v>2.2043927905386052</v>
      </c>
      <c r="GM229" s="273" t="str">
        <f t="shared" si="902"/>
        <v>-</v>
      </c>
      <c r="GN229" s="273" t="str">
        <f t="shared" si="902"/>
        <v>-</v>
      </c>
      <c r="GO229" s="273" t="str">
        <f t="shared" si="902"/>
        <v>-</v>
      </c>
      <c r="GP229" s="273">
        <f t="shared" si="902"/>
        <v>3.2034730662397051</v>
      </c>
      <c r="GQ229" s="273">
        <f t="shared" si="902"/>
        <v>0.52737158606865453</v>
      </c>
      <c r="GR229" s="273">
        <f t="shared" si="902"/>
        <v>1.1066652977929006</v>
      </c>
      <c r="GS229" s="273">
        <f t="shared" si="902"/>
        <v>6.4525789529853137</v>
      </c>
      <c r="GT229" s="273" t="str">
        <f t="shared" si="902"/>
        <v>-</v>
      </c>
      <c r="GU229" s="273" t="str">
        <f t="shared" si="902"/>
        <v>-</v>
      </c>
      <c r="GV229" s="273" t="str">
        <f t="shared" si="902"/>
        <v>-</v>
      </c>
      <c r="GW229" s="273" t="str">
        <f t="shared" si="902"/>
        <v>-</v>
      </c>
      <c r="GX229" s="273" t="str">
        <f t="shared" si="902"/>
        <v>-</v>
      </c>
      <c r="GY229" s="273">
        <f t="shared" si="902"/>
        <v>1.5338862906020656</v>
      </c>
      <c r="GZ229" s="273">
        <f t="shared" si="902"/>
        <v>1.0069427555177235</v>
      </c>
      <c r="HA229" s="273">
        <f t="shared" ref="HA229:HH229" si="903">+IF(ISERROR(HA209/HA188),"-",(HA209/HA188))</f>
        <v>1.54395504382143</v>
      </c>
      <c r="HB229" s="273">
        <f t="shared" si="903"/>
        <v>2.5097860627036654</v>
      </c>
      <c r="HC229" s="273">
        <f t="shared" si="903"/>
        <v>1.1300253351260938</v>
      </c>
      <c r="HD229" s="273">
        <f t="shared" si="903"/>
        <v>1.1504316497858744</v>
      </c>
      <c r="HE229" s="273">
        <f t="shared" si="903"/>
        <v>0.39002787506254022</v>
      </c>
      <c r="HF229" s="273">
        <f t="shared" si="903"/>
        <v>0.62886057033575216</v>
      </c>
      <c r="HG229" s="273">
        <f t="shared" si="903"/>
        <v>0.56337727598199672</v>
      </c>
      <c r="HH229" s="273">
        <f t="shared" si="903"/>
        <v>0</v>
      </c>
    </row>
    <row r="232" spans="1:216" ht="15" x14ac:dyDescent="0.25">
      <c r="A232" s="357" t="s">
        <v>467</v>
      </c>
      <c r="B232" s="356"/>
      <c r="C232" s="356"/>
      <c r="D232" s="356"/>
      <c r="E232" s="356"/>
      <c r="F232" s="356"/>
      <c r="G232" s="356"/>
      <c r="H232" s="356"/>
      <c r="I232" s="356"/>
      <c r="J232" s="356"/>
      <c r="K232" s="356"/>
      <c r="L232" s="356"/>
      <c r="M232" s="356"/>
      <c r="N232" s="356"/>
      <c r="O232" s="356"/>
      <c r="P232" s="356"/>
      <c r="Q232" s="356"/>
      <c r="R232" s="356"/>
      <c r="S232" s="356"/>
      <c r="T232" s="356"/>
      <c r="U232" s="356"/>
      <c r="V232" s="356"/>
      <c r="W232" s="356"/>
      <c r="X232" s="356"/>
      <c r="Y232" s="356"/>
      <c r="Z232" s="356"/>
      <c r="AA232" s="356"/>
      <c r="AB232" s="356"/>
      <c r="AC232" s="356"/>
      <c r="AD232" s="356"/>
      <c r="AE232" s="356"/>
      <c r="AF232" s="356"/>
      <c r="AG232" s="356"/>
      <c r="AH232" s="356"/>
      <c r="AI232" s="356"/>
      <c r="AJ232" s="356"/>
      <c r="AK232" s="356"/>
      <c r="AL232" s="356"/>
      <c r="AM232" s="356"/>
      <c r="AN232" s="356"/>
      <c r="AO232" s="356"/>
      <c r="AP232" s="356"/>
      <c r="AQ232" s="356"/>
      <c r="AR232" s="356"/>
      <c r="AS232" s="356"/>
      <c r="AT232" s="356"/>
      <c r="AU232" s="356"/>
      <c r="AV232" s="356"/>
      <c r="AW232" s="356"/>
      <c r="AX232" s="356"/>
      <c r="AY232" s="356"/>
      <c r="AZ232" s="356"/>
      <c r="BA232" s="356"/>
      <c r="BB232" s="356"/>
      <c r="BC232" s="356"/>
      <c r="BD232" s="356"/>
      <c r="BE232" s="356"/>
      <c r="BF232" s="356"/>
      <c r="BG232" s="356"/>
      <c r="BH232" s="356"/>
      <c r="BI232" s="356"/>
      <c r="BJ232" s="356"/>
      <c r="BK232" s="356"/>
      <c r="BL232" s="356"/>
      <c r="BM232" s="356"/>
      <c r="BN232" s="356"/>
      <c r="BO232" s="356"/>
      <c r="BP232" s="356"/>
      <c r="BQ232" s="356"/>
      <c r="BR232" s="356"/>
      <c r="BS232" s="356"/>
      <c r="BT232" s="356"/>
      <c r="BU232" s="356"/>
      <c r="BV232" s="356"/>
      <c r="BW232" s="356"/>
      <c r="BX232" s="356"/>
      <c r="BY232" s="356"/>
      <c r="BZ232" s="356"/>
      <c r="CA232" s="356"/>
      <c r="CB232" s="356"/>
      <c r="CC232" s="356"/>
      <c r="CD232" s="356"/>
      <c r="CE232" s="356"/>
      <c r="CF232" s="356"/>
      <c r="CG232" s="356"/>
      <c r="CH232" s="356"/>
      <c r="CI232" s="356"/>
      <c r="CJ232" s="356"/>
      <c r="CK232" s="356"/>
      <c r="CL232" s="356"/>
      <c r="CM232" s="356"/>
      <c r="CN232" s="356"/>
      <c r="CO232" s="356"/>
      <c r="CP232" s="356"/>
      <c r="CQ232" s="356"/>
      <c r="CR232" s="356"/>
      <c r="CS232" s="356"/>
      <c r="CT232" s="356"/>
      <c r="CU232" s="356"/>
      <c r="CV232" s="356"/>
      <c r="CW232" s="356"/>
      <c r="CX232" s="356"/>
      <c r="CY232" s="356"/>
      <c r="CZ232" s="356"/>
      <c r="DA232" s="356"/>
      <c r="DB232" s="356"/>
      <c r="DC232" s="356"/>
      <c r="DD232" s="356"/>
      <c r="DE232" s="356"/>
      <c r="DF232" s="356"/>
      <c r="DG232" s="356"/>
      <c r="DH232" s="356"/>
      <c r="DI232" s="356"/>
      <c r="DJ232" s="356"/>
      <c r="DK232" s="356"/>
      <c r="DL232" s="356"/>
      <c r="DM232" s="356"/>
      <c r="DN232" s="356"/>
      <c r="DO232" s="356"/>
      <c r="DP232" s="356"/>
      <c r="DQ232" s="356"/>
      <c r="DR232" s="356"/>
      <c r="DS232" s="356"/>
      <c r="DT232" s="356"/>
      <c r="DU232" s="356"/>
      <c r="DV232" s="356"/>
      <c r="DW232" s="356"/>
      <c r="DX232" s="356"/>
      <c r="DY232" s="356"/>
      <c r="DZ232" s="356"/>
      <c r="EA232" s="356"/>
      <c r="EB232" s="356"/>
      <c r="EC232" s="356"/>
      <c r="ED232" s="356"/>
      <c r="EE232" s="356"/>
      <c r="EF232" s="356"/>
      <c r="EG232" s="356"/>
      <c r="EH232" s="356"/>
      <c r="EI232" s="356"/>
      <c r="EJ232" s="356"/>
      <c r="EK232" s="356"/>
      <c r="EL232" s="356"/>
      <c r="EM232" s="356"/>
      <c r="EN232" s="356"/>
      <c r="EO232" s="356"/>
      <c r="EP232" s="356"/>
      <c r="EQ232" s="356"/>
      <c r="ER232" s="356"/>
      <c r="ES232" s="356"/>
      <c r="ET232" s="356"/>
      <c r="EU232" s="356"/>
      <c r="EV232" s="356"/>
      <c r="EW232" s="356"/>
      <c r="EX232" s="356"/>
      <c r="EY232" s="356"/>
      <c r="EZ232" s="356"/>
      <c r="FA232" s="356"/>
      <c r="FB232" s="356"/>
      <c r="FC232" s="356"/>
      <c r="FD232" s="356"/>
      <c r="FE232" s="356"/>
      <c r="FF232" s="356"/>
      <c r="FG232" s="356"/>
      <c r="FH232" s="356"/>
      <c r="FI232" s="356"/>
      <c r="FJ232" s="356"/>
      <c r="FK232" s="356"/>
      <c r="FL232" s="356"/>
      <c r="FM232" s="356"/>
      <c r="FN232" s="356"/>
      <c r="FO232" s="356"/>
      <c r="FP232" s="356"/>
      <c r="FQ232" s="356"/>
      <c r="FR232" s="356"/>
      <c r="FS232" s="356"/>
      <c r="FT232" s="356"/>
      <c r="FU232" s="356"/>
      <c r="FV232" s="356"/>
      <c r="FW232" s="356"/>
      <c r="FX232" s="356"/>
      <c r="FY232" s="356"/>
      <c r="FZ232" s="356"/>
      <c r="GA232" s="356"/>
      <c r="GB232" s="356"/>
      <c r="GC232" s="356"/>
      <c r="GD232" s="356"/>
      <c r="GE232" s="356"/>
      <c r="GF232" s="356"/>
      <c r="GG232" s="356"/>
      <c r="GH232" s="356"/>
      <c r="GI232" s="356"/>
      <c r="GJ232" s="356"/>
      <c r="GK232" s="356"/>
      <c r="GL232" s="356"/>
      <c r="GM232" s="356"/>
      <c r="GN232" s="356"/>
      <c r="GO232" s="356"/>
      <c r="GP232" s="356"/>
      <c r="GQ232" s="356"/>
      <c r="GR232" s="356"/>
      <c r="GS232" s="356"/>
      <c r="GT232" s="356"/>
      <c r="GU232" s="356"/>
      <c r="GV232" s="356"/>
      <c r="GW232" s="356"/>
      <c r="GX232" s="356"/>
      <c r="GY232" s="356"/>
      <c r="GZ232" s="356"/>
      <c r="HA232" s="356"/>
      <c r="HB232" s="356"/>
      <c r="HC232" s="356"/>
      <c r="HD232" s="356"/>
      <c r="HE232" s="356"/>
      <c r="HF232" s="356"/>
      <c r="HG232" s="356"/>
      <c r="HH232" s="356"/>
    </row>
    <row r="233" spans="1:216" ht="15" x14ac:dyDescent="0.25">
      <c r="A233" s="356" t="s">
        <v>256</v>
      </c>
      <c r="B233" s="356"/>
      <c r="C233" s="356"/>
      <c r="D233" s="356"/>
      <c r="E233" s="356"/>
      <c r="F233" s="356"/>
      <c r="G233" s="356"/>
      <c r="H233" s="356"/>
      <c r="I233" s="356"/>
      <c r="J233" s="356"/>
      <c r="K233" s="356"/>
      <c r="L233" s="356"/>
      <c r="M233" s="356"/>
      <c r="N233" s="356"/>
      <c r="O233" s="356"/>
      <c r="P233" s="356"/>
      <c r="Q233" s="356"/>
      <c r="R233" s="356"/>
      <c r="S233" s="356"/>
      <c r="T233" s="356"/>
      <c r="U233" s="356"/>
      <c r="V233" s="356"/>
      <c r="W233" s="356"/>
      <c r="X233" s="356"/>
      <c r="Y233" s="356"/>
      <c r="Z233" s="356"/>
      <c r="AA233" s="356"/>
      <c r="AB233" s="356"/>
      <c r="AC233" s="356"/>
      <c r="AD233" s="356"/>
      <c r="AE233" s="356"/>
      <c r="AF233" s="356"/>
      <c r="AG233" s="356"/>
      <c r="AH233" s="356"/>
      <c r="AI233" s="356"/>
      <c r="AJ233" s="356"/>
      <c r="AK233" s="356"/>
      <c r="AL233" s="356"/>
      <c r="AM233" s="356"/>
      <c r="AN233" s="356"/>
      <c r="AO233" s="356"/>
      <c r="AP233" s="356"/>
      <c r="AQ233" s="356"/>
      <c r="AR233" s="356"/>
      <c r="AS233" s="356"/>
      <c r="AT233" s="356"/>
      <c r="AU233" s="356"/>
      <c r="AV233" s="356"/>
      <c r="AW233" s="356"/>
      <c r="AX233" s="356"/>
      <c r="AY233" s="356"/>
      <c r="AZ233" s="356"/>
      <c r="BA233" s="356"/>
      <c r="BB233" s="356"/>
      <c r="BC233" s="356"/>
      <c r="BD233" s="356"/>
      <c r="BE233" s="356"/>
      <c r="BF233" s="356"/>
      <c r="BG233" s="356"/>
      <c r="BH233" s="356"/>
      <c r="BI233" s="356"/>
      <c r="BJ233" s="356"/>
      <c r="BK233" s="356"/>
      <c r="BL233" s="356"/>
      <c r="BM233" s="356"/>
      <c r="BN233" s="356"/>
      <c r="BO233" s="356"/>
      <c r="BP233" s="356"/>
      <c r="BQ233" s="356"/>
      <c r="BR233" s="356"/>
      <c r="BS233" s="356"/>
      <c r="BT233" s="356"/>
      <c r="BU233" s="356"/>
      <c r="BV233" s="356"/>
      <c r="BW233" s="356"/>
      <c r="BX233" s="356"/>
      <c r="BY233" s="356"/>
      <c r="BZ233" s="356"/>
      <c r="CA233" s="356"/>
      <c r="CB233" s="356"/>
      <c r="CC233" s="356"/>
      <c r="CD233" s="356"/>
      <c r="CE233" s="356"/>
      <c r="CF233" s="356"/>
      <c r="CG233" s="356"/>
      <c r="CH233" s="356"/>
      <c r="CI233" s="356"/>
      <c r="CJ233" s="356"/>
      <c r="CK233" s="356"/>
      <c r="CL233" s="356"/>
      <c r="CM233" s="356"/>
      <c r="CN233" s="356"/>
      <c r="CO233" s="356"/>
      <c r="CP233" s="356"/>
      <c r="CQ233" s="356"/>
      <c r="CR233" s="356"/>
      <c r="CS233" s="356"/>
      <c r="CT233" s="356"/>
      <c r="CU233" s="356"/>
      <c r="CV233" s="356"/>
      <c r="CW233" s="356"/>
      <c r="CX233" s="356"/>
      <c r="CY233" s="356"/>
      <c r="CZ233" s="356"/>
      <c r="DA233" s="356"/>
      <c r="DB233" s="356"/>
      <c r="DC233" s="356"/>
      <c r="DD233" s="356"/>
      <c r="DE233" s="356"/>
      <c r="DF233" s="356"/>
      <c r="DG233" s="356"/>
      <c r="DH233" s="356"/>
      <c r="DI233" s="356"/>
      <c r="DJ233" s="356"/>
      <c r="DK233" s="356"/>
      <c r="DL233" s="356"/>
      <c r="DM233" s="356"/>
      <c r="DN233" s="356"/>
      <c r="DO233" s="356"/>
      <c r="DP233" s="356"/>
      <c r="DQ233" s="356"/>
      <c r="DR233" s="356"/>
      <c r="DS233" s="356"/>
      <c r="DT233" s="356"/>
      <c r="DU233" s="356"/>
      <c r="DV233" s="356"/>
      <c r="DW233" s="356"/>
      <c r="DX233" s="356"/>
      <c r="DY233" s="356"/>
      <c r="DZ233" s="356"/>
      <c r="EA233" s="356"/>
      <c r="EB233" s="356"/>
      <c r="EC233" s="356"/>
      <c r="ED233" s="356"/>
      <c r="EE233" s="356"/>
      <c r="EF233" s="356"/>
      <c r="EG233" s="356"/>
      <c r="EH233" s="356"/>
      <c r="EI233" s="356"/>
      <c r="EJ233" s="356"/>
      <c r="EK233" s="356"/>
      <c r="EL233" s="356"/>
      <c r="EM233" s="356"/>
      <c r="EN233" s="356"/>
      <c r="EO233" s="356"/>
      <c r="EP233" s="356"/>
      <c r="EQ233" s="356"/>
      <c r="ER233" s="356"/>
      <c r="ES233" s="356"/>
      <c r="ET233" s="356"/>
      <c r="EU233" s="356"/>
      <c r="EV233" s="356"/>
      <c r="EW233" s="356"/>
      <c r="EX233" s="356"/>
      <c r="EY233" s="356"/>
      <c r="EZ233" s="356"/>
      <c r="FA233" s="356"/>
      <c r="FB233" s="356"/>
      <c r="FC233" s="356"/>
      <c r="FD233" s="356"/>
      <c r="FE233" s="356"/>
      <c r="FF233" s="356"/>
      <c r="FG233" s="356"/>
      <c r="FH233" s="356"/>
      <c r="FI233" s="356"/>
      <c r="FJ233" s="356"/>
      <c r="FK233" s="356"/>
      <c r="FL233" s="356"/>
      <c r="FM233" s="356"/>
      <c r="FN233" s="356"/>
      <c r="FO233" s="356"/>
      <c r="FP233" s="356"/>
      <c r="FQ233" s="356"/>
      <c r="FR233" s="356"/>
      <c r="FS233" s="356"/>
      <c r="FT233" s="356"/>
      <c r="FU233" s="356"/>
      <c r="FV233" s="356"/>
      <c r="FW233" s="356"/>
      <c r="FX233" s="356"/>
      <c r="FY233" s="356"/>
      <c r="FZ233" s="356"/>
      <c r="GA233" s="356"/>
      <c r="GB233" s="356"/>
      <c r="GC233" s="356"/>
      <c r="GD233" s="356"/>
      <c r="GE233" s="356"/>
      <c r="GF233" s="356"/>
      <c r="GG233" s="356"/>
      <c r="GH233" s="356"/>
      <c r="GI233" s="356"/>
      <c r="GJ233" s="356"/>
      <c r="GK233" s="356"/>
      <c r="GL233" s="356"/>
      <c r="GM233" s="356"/>
      <c r="GN233" s="356"/>
      <c r="GO233" s="356"/>
      <c r="GP233" s="356"/>
      <c r="GQ233" s="356"/>
      <c r="GR233" s="356"/>
      <c r="GS233" s="356"/>
      <c r="GT233" s="356"/>
      <c r="GU233" s="356"/>
      <c r="GV233" s="356"/>
      <c r="GW233" s="356"/>
      <c r="GX233" s="356"/>
      <c r="GY233" s="356"/>
      <c r="GZ233" s="356"/>
      <c r="HA233" s="356"/>
      <c r="HB233" s="356"/>
      <c r="HC233" s="356"/>
      <c r="HD233" s="356"/>
      <c r="HE233" s="356"/>
      <c r="HF233" s="356"/>
      <c r="HG233" s="356"/>
      <c r="HH233" s="356"/>
    </row>
    <row r="234" spans="1:216" ht="15" x14ac:dyDescent="0.25">
      <c r="A234" s="356" t="s">
        <v>461</v>
      </c>
      <c r="B234" s="356" t="s">
        <v>23</v>
      </c>
      <c r="C234" s="356" t="s">
        <v>24</v>
      </c>
      <c r="D234" s="356" t="s">
        <v>25</v>
      </c>
      <c r="E234" s="356" t="s">
        <v>26</v>
      </c>
      <c r="F234" s="356" t="s">
        <v>27</v>
      </c>
      <c r="G234" s="356" t="s">
        <v>28</v>
      </c>
      <c r="H234" s="356" t="s">
        <v>29</v>
      </c>
      <c r="I234" s="356" t="s">
        <v>30</v>
      </c>
      <c r="J234" s="356" t="s">
        <v>31</v>
      </c>
      <c r="K234" s="356" t="s">
        <v>32</v>
      </c>
      <c r="L234" s="356" t="s">
        <v>33</v>
      </c>
      <c r="M234" s="356" t="s">
        <v>34</v>
      </c>
      <c r="N234" s="356" t="s">
        <v>386</v>
      </c>
      <c r="O234" s="356" t="s">
        <v>387</v>
      </c>
      <c r="P234" s="356" t="s">
        <v>388</v>
      </c>
      <c r="Q234" s="356" t="s">
        <v>35</v>
      </c>
      <c r="R234" s="356" t="s">
        <v>36</v>
      </c>
      <c r="S234" s="356" t="s">
        <v>37</v>
      </c>
      <c r="T234" s="356" t="s">
        <v>38</v>
      </c>
      <c r="U234" s="356" t="s">
        <v>39</v>
      </c>
      <c r="V234" s="356" t="s">
        <v>40</v>
      </c>
      <c r="W234" s="356" t="s">
        <v>41</v>
      </c>
      <c r="X234" s="356" t="s">
        <v>42</v>
      </c>
      <c r="Y234" s="356" t="s">
        <v>43</v>
      </c>
      <c r="Z234" s="356" t="s">
        <v>44</v>
      </c>
      <c r="AA234" s="356" t="s">
        <v>45</v>
      </c>
      <c r="AB234" s="356" t="s">
        <v>46</v>
      </c>
      <c r="AC234" s="356" t="s">
        <v>47</v>
      </c>
      <c r="AD234" s="356" t="s">
        <v>48</v>
      </c>
      <c r="AE234" s="356" t="s">
        <v>49</v>
      </c>
      <c r="AF234" s="356" t="s">
        <v>50</v>
      </c>
      <c r="AG234" s="356" t="s">
        <v>51</v>
      </c>
      <c r="AH234" s="356" t="s">
        <v>52</v>
      </c>
      <c r="AI234" s="356" t="s">
        <v>53</v>
      </c>
      <c r="AJ234" s="356" t="s">
        <v>54</v>
      </c>
      <c r="AK234" s="356" t="s">
        <v>55</v>
      </c>
      <c r="AL234" s="356" t="s">
        <v>56</v>
      </c>
      <c r="AM234" s="356" t="s">
        <v>57</v>
      </c>
      <c r="AN234" s="356" t="s">
        <v>58</v>
      </c>
      <c r="AO234" s="356" t="s">
        <v>59</v>
      </c>
      <c r="AP234" s="356" t="s">
        <v>60</v>
      </c>
      <c r="AQ234" s="356" t="s">
        <v>61</v>
      </c>
      <c r="AR234" s="356" t="s">
        <v>62</v>
      </c>
      <c r="AS234" s="356" t="s">
        <v>63</v>
      </c>
      <c r="AT234" s="356" t="s">
        <v>64</v>
      </c>
      <c r="AU234" s="356" t="s">
        <v>65</v>
      </c>
      <c r="AV234" s="356" t="s">
        <v>66</v>
      </c>
      <c r="AW234" s="356" t="s">
        <v>67</v>
      </c>
      <c r="AX234" s="356" t="s">
        <v>68</v>
      </c>
      <c r="AY234" s="356" t="s">
        <v>69</v>
      </c>
      <c r="AZ234" s="356" t="s">
        <v>389</v>
      </c>
      <c r="BA234" s="356" t="s">
        <v>390</v>
      </c>
      <c r="BB234" s="356" t="s">
        <v>391</v>
      </c>
      <c r="BC234" s="356" t="s">
        <v>392</v>
      </c>
      <c r="BD234" s="356" t="s">
        <v>393</v>
      </c>
      <c r="BE234" s="356" t="s">
        <v>394</v>
      </c>
      <c r="BF234" s="356" t="s">
        <v>395</v>
      </c>
      <c r="BG234" s="356" t="s">
        <v>396</v>
      </c>
      <c r="BH234" s="356" t="s">
        <v>397</v>
      </c>
      <c r="BI234" s="356" t="s">
        <v>398</v>
      </c>
      <c r="BJ234" s="356" t="s">
        <v>399</v>
      </c>
      <c r="BK234" s="356" t="s">
        <v>400</v>
      </c>
      <c r="BL234" s="356" t="s">
        <v>401</v>
      </c>
      <c r="BM234" s="356" t="s">
        <v>402</v>
      </c>
      <c r="BN234" s="356" t="s">
        <v>70</v>
      </c>
      <c r="BO234" s="356" t="s">
        <v>71</v>
      </c>
      <c r="BP234" s="356" t="s">
        <v>72</v>
      </c>
      <c r="BQ234" s="356" t="s">
        <v>73</v>
      </c>
      <c r="BR234" s="356" t="s">
        <v>74</v>
      </c>
      <c r="BS234" s="356" t="s">
        <v>75</v>
      </c>
      <c r="BT234" s="356" t="s">
        <v>76</v>
      </c>
      <c r="BU234" s="356" t="s">
        <v>77</v>
      </c>
      <c r="BV234" s="356" t="s">
        <v>78</v>
      </c>
      <c r="BW234" s="356" t="s">
        <v>79</v>
      </c>
      <c r="BX234" s="356" t="s">
        <v>80</v>
      </c>
      <c r="BY234" s="356" t="s">
        <v>81</v>
      </c>
      <c r="BZ234" s="356" t="s">
        <v>82</v>
      </c>
      <c r="CA234" s="356" t="s">
        <v>83</v>
      </c>
      <c r="CB234" s="356" t="s">
        <v>84</v>
      </c>
      <c r="CC234" s="356" t="s">
        <v>85</v>
      </c>
      <c r="CD234" s="356" t="s">
        <v>86</v>
      </c>
      <c r="CE234" s="356" t="s">
        <v>87</v>
      </c>
      <c r="CF234" s="356" t="s">
        <v>88</v>
      </c>
      <c r="CG234" s="356" t="s">
        <v>89</v>
      </c>
      <c r="CH234" s="356" t="s">
        <v>90</v>
      </c>
      <c r="CI234" s="356" t="s">
        <v>91</v>
      </c>
      <c r="CJ234" s="356" t="s">
        <v>92</v>
      </c>
      <c r="CK234" s="356" t="s">
        <v>93</v>
      </c>
      <c r="CL234" s="356" t="s">
        <v>94</v>
      </c>
      <c r="CM234" s="356" t="s">
        <v>95</v>
      </c>
      <c r="CN234" s="356" t="s">
        <v>96</v>
      </c>
      <c r="CO234" s="356" t="s">
        <v>97</v>
      </c>
      <c r="CP234" s="356" t="s">
        <v>98</v>
      </c>
      <c r="CQ234" s="356" t="s">
        <v>99</v>
      </c>
      <c r="CR234" s="356" t="s">
        <v>100</v>
      </c>
      <c r="CS234" s="356" t="s">
        <v>101</v>
      </c>
      <c r="CT234" s="356" t="s">
        <v>102</v>
      </c>
      <c r="CU234" s="356" t="s">
        <v>103</v>
      </c>
      <c r="CV234" s="356" t="s">
        <v>104</v>
      </c>
      <c r="CW234" s="356" t="s">
        <v>105</v>
      </c>
      <c r="CX234" s="356" t="s">
        <v>106</v>
      </c>
      <c r="CY234" s="356" t="s">
        <v>107</v>
      </c>
      <c r="CZ234" s="356" t="s">
        <v>108</v>
      </c>
      <c r="DA234" s="356" t="s">
        <v>109</v>
      </c>
      <c r="DB234" s="356" t="s">
        <v>110</v>
      </c>
      <c r="DC234" s="356" t="s">
        <v>111</v>
      </c>
      <c r="DD234" s="356" t="s">
        <v>112</v>
      </c>
      <c r="DE234" s="356" t="s">
        <v>113</v>
      </c>
      <c r="DF234" s="356" t="s">
        <v>114</v>
      </c>
      <c r="DG234" s="356" t="s">
        <v>115</v>
      </c>
      <c r="DH234" s="356" t="s">
        <v>116</v>
      </c>
      <c r="DI234" s="356" t="s">
        <v>117</v>
      </c>
      <c r="DJ234" s="356" t="s">
        <v>118</v>
      </c>
      <c r="DK234" s="356" t="s">
        <v>119</v>
      </c>
      <c r="DL234" s="356" t="s">
        <v>120</v>
      </c>
      <c r="DM234" s="356" t="s">
        <v>121</v>
      </c>
      <c r="DN234" s="356" t="s">
        <v>122</v>
      </c>
      <c r="DO234" s="356" t="s">
        <v>123</v>
      </c>
      <c r="DP234" s="356" t="s">
        <v>124</v>
      </c>
      <c r="DQ234" s="356" t="s">
        <v>125</v>
      </c>
      <c r="DR234" s="356" t="s">
        <v>126</v>
      </c>
      <c r="DS234" s="356" t="s">
        <v>127</v>
      </c>
      <c r="DT234" s="356" t="s">
        <v>128</v>
      </c>
      <c r="DU234" s="356" t="s">
        <v>129</v>
      </c>
      <c r="DV234" s="356" t="s">
        <v>130</v>
      </c>
      <c r="DW234" s="356" t="s">
        <v>131</v>
      </c>
      <c r="DX234" s="356" t="s">
        <v>132</v>
      </c>
      <c r="DY234" s="356" t="s">
        <v>133</v>
      </c>
      <c r="DZ234" s="356" t="s">
        <v>134</v>
      </c>
      <c r="EA234" s="356" t="s">
        <v>135</v>
      </c>
      <c r="EB234" s="356" t="s">
        <v>136</v>
      </c>
      <c r="EC234" s="356" t="s">
        <v>137</v>
      </c>
      <c r="ED234" s="356" t="s">
        <v>138</v>
      </c>
      <c r="EE234" s="356" t="s">
        <v>139</v>
      </c>
      <c r="EF234" s="356" t="s">
        <v>140</v>
      </c>
      <c r="EG234" s="356" t="s">
        <v>141</v>
      </c>
      <c r="EH234" s="356" t="s">
        <v>142</v>
      </c>
      <c r="EI234" s="356" t="s">
        <v>143</v>
      </c>
      <c r="EJ234" s="356" t="s">
        <v>144</v>
      </c>
      <c r="EK234" s="356" t="s">
        <v>145</v>
      </c>
      <c r="EL234" s="356" t="s">
        <v>146</v>
      </c>
      <c r="EM234" s="356" t="s">
        <v>147</v>
      </c>
      <c r="EN234" s="356" t="s">
        <v>148</v>
      </c>
      <c r="EO234" s="356" t="s">
        <v>149</v>
      </c>
      <c r="EP234" s="356" t="s">
        <v>150</v>
      </c>
      <c r="EQ234" s="356" t="s">
        <v>151</v>
      </c>
      <c r="ER234" s="356" t="s">
        <v>152</v>
      </c>
      <c r="ES234" s="356" t="s">
        <v>153</v>
      </c>
      <c r="ET234" s="356" t="s">
        <v>154</v>
      </c>
      <c r="EU234" s="356" t="s">
        <v>155</v>
      </c>
      <c r="EV234" s="356" t="s">
        <v>156</v>
      </c>
      <c r="EW234" s="356" t="s">
        <v>157</v>
      </c>
      <c r="EX234" s="356" t="s">
        <v>158</v>
      </c>
      <c r="EY234" s="356" t="s">
        <v>159</v>
      </c>
      <c r="EZ234" s="356" t="s">
        <v>160</v>
      </c>
      <c r="FA234" s="356" t="s">
        <v>161</v>
      </c>
      <c r="FB234" s="356" t="s">
        <v>162</v>
      </c>
      <c r="FC234" s="356" t="s">
        <v>163</v>
      </c>
      <c r="FD234" s="356" t="s">
        <v>164</v>
      </c>
      <c r="FE234" s="356" t="s">
        <v>165</v>
      </c>
      <c r="FF234" s="356" t="s">
        <v>166</v>
      </c>
      <c r="FG234" s="356" t="s">
        <v>167</v>
      </c>
      <c r="FH234" s="356" t="s">
        <v>168</v>
      </c>
      <c r="FI234" s="356" t="s">
        <v>169</v>
      </c>
      <c r="FJ234" s="356" t="s">
        <v>170</v>
      </c>
      <c r="FK234" s="356" t="s">
        <v>171</v>
      </c>
      <c r="FL234" s="356" t="s">
        <v>172</v>
      </c>
      <c r="FM234" s="356" t="s">
        <v>173</v>
      </c>
      <c r="FN234" s="356" t="s">
        <v>174</v>
      </c>
      <c r="FO234" s="356" t="s">
        <v>175</v>
      </c>
      <c r="FP234" s="356" t="s">
        <v>176</v>
      </c>
      <c r="FQ234" s="356" t="s">
        <v>177</v>
      </c>
      <c r="FR234" s="356" t="s">
        <v>178</v>
      </c>
      <c r="FS234" s="356" t="s">
        <v>179</v>
      </c>
      <c r="FT234" s="356" t="s">
        <v>180</v>
      </c>
      <c r="FU234" s="356" t="s">
        <v>181</v>
      </c>
      <c r="FV234" s="356" t="s">
        <v>182</v>
      </c>
      <c r="FW234" s="356" t="s">
        <v>183</v>
      </c>
      <c r="FX234" s="356" t="s">
        <v>184</v>
      </c>
      <c r="FY234" s="356" t="s">
        <v>185</v>
      </c>
      <c r="FZ234" s="356" t="s">
        <v>186</v>
      </c>
      <c r="GA234" s="356" t="s">
        <v>187</v>
      </c>
      <c r="GB234" s="356" t="s">
        <v>188</v>
      </c>
      <c r="GC234" s="356" t="s">
        <v>189</v>
      </c>
      <c r="GD234" s="356" t="s">
        <v>190</v>
      </c>
      <c r="GE234" s="356" t="s">
        <v>191</v>
      </c>
      <c r="GF234" s="356" t="s">
        <v>192</v>
      </c>
      <c r="GG234" s="356" t="s">
        <v>193</v>
      </c>
      <c r="GH234" s="356" t="s">
        <v>194</v>
      </c>
      <c r="GI234" s="356" t="s">
        <v>195</v>
      </c>
      <c r="GJ234" s="356" t="s">
        <v>196</v>
      </c>
      <c r="GK234" s="356" t="s">
        <v>197</v>
      </c>
      <c r="GL234" s="356" t="s">
        <v>198</v>
      </c>
      <c r="GM234" s="356" t="s">
        <v>199</v>
      </c>
      <c r="GN234" s="356" t="s">
        <v>200</v>
      </c>
      <c r="GO234" s="356" t="s">
        <v>201</v>
      </c>
      <c r="GP234" s="356" t="s">
        <v>202</v>
      </c>
      <c r="GQ234" s="356" t="s">
        <v>203</v>
      </c>
      <c r="GR234" s="356" t="s">
        <v>204</v>
      </c>
      <c r="GS234" s="356" t="s">
        <v>205</v>
      </c>
      <c r="GT234" s="356" t="s">
        <v>206</v>
      </c>
      <c r="GU234" s="356" t="s">
        <v>207</v>
      </c>
      <c r="GV234" s="356" t="s">
        <v>208</v>
      </c>
      <c r="GW234" s="356" t="s">
        <v>209</v>
      </c>
      <c r="GX234" s="356" t="s">
        <v>210</v>
      </c>
      <c r="GY234" s="356" t="s">
        <v>211</v>
      </c>
      <c r="GZ234" s="356" t="s">
        <v>212</v>
      </c>
      <c r="HA234" s="356" t="s">
        <v>213</v>
      </c>
      <c r="HB234" s="356" t="s">
        <v>214</v>
      </c>
      <c r="HC234" s="356" t="s">
        <v>215</v>
      </c>
      <c r="HD234" s="356" t="s">
        <v>216</v>
      </c>
      <c r="HE234" s="356" t="s">
        <v>217</v>
      </c>
      <c r="HF234" s="356" t="s">
        <v>218</v>
      </c>
      <c r="HG234" s="356" t="s">
        <v>219</v>
      </c>
      <c r="HH234" s="356" t="s">
        <v>220</v>
      </c>
    </row>
    <row r="235" spans="1:216" ht="15" x14ac:dyDescent="0.25">
      <c r="A235" s="356" t="s">
        <v>230</v>
      </c>
      <c r="B235" s="363">
        <v>30410990</v>
      </c>
      <c r="C235" s="363">
        <v>7388659</v>
      </c>
      <c r="D235" s="363">
        <v>5418464</v>
      </c>
      <c r="E235" s="363">
        <v>3771423</v>
      </c>
      <c r="F235" s="363">
        <v>2497560</v>
      </c>
      <c r="G235" s="363">
        <v>2107987</v>
      </c>
      <c r="H235" s="363">
        <v>2385965</v>
      </c>
      <c r="I235" s="363">
        <v>1206438</v>
      </c>
      <c r="J235" s="363">
        <v>1649420</v>
      </c>
      <c r="K235" s="363">
        <v>662957</v>
      </c>
      <c r="L235" s="363">
        <v>458221</v>
      </c>
      <c r="M235" s="363">
        <v>238163</v>
      </c>
      <c r="N235" s="363">
        <v>258715</v>
      </c>
      <c r="O235" s="363">
        <v>136805</v>
      </c>
      <c r="P235" s="363">
        <v>137873</v>
      </c>
      <c r="Q235" s="363">
        <v>825326</v>
      </c>
      <c r="R235" s="363">
        <v>260164</v>
      </c>
      <c r="S235" s="363">
        <v>434453</v>
      </c>
      <c r="T235" s="363">
        <v>2356400</v>
      </c>
      <c r="U235" s="363">
        <v>1750196</v>
      </c>
      <c r="V235" s="363">
        <v>950614</v>
      </c>
      <c r="W235" s="363">
        <v>1086846</v>
      </c>
      <c r="X235" s="363">
        <v>866792</v>
      </c>
      <c r="Y235" s="363">
        <v>249270</v>
      </c>
      <c r="Z235" s="363">
        <v>19125500</v>
      </c>
      <c r="AA235" s="363">
        <v>17489360</v>
      </c>
      <c r="AB235" s="363">
        <v>1522969</v>
      </c>
      <c r="AC235" s="363">
        <v>8608694</v>
      </c>
      <c r="AD235" s="363">
        <v>4839543</v>
      </c>
      <c r="AE235" s="363">
        <v>369112</v>
      </c>
      <c r="AF235" s="363">
        <v>3680877</v>
      </c>
      <c r="AG235" s="363">
        <v>3196090</v>
      </c>
      <c r="AH235" s="363">
        <v>5597753</v>
      </c>
      <c r="AI235" s="363">
        <v>2530845</v>
      </c>
      <c r="AJ235" s="363">
        <v>7247549</v>
      </c>
      <c r="AK235" s="363">
        <v>1689191</v>
      </c>
      <c r="AL235" s="363">
        <v>294845</v>
      </c>
      <c r="AM235" s="363">
        <v>5386573</v>
      </c>
      <c r="AN235" s="363">
        <v>118845</v>
      </c>
      <c r="AO235" s="363">
        <v>2319419</v>
      </c>
      <c r="AP235" s="363">
        <v>2155731</v>
      </c>
      <c r="AQ235" s="363">
        <v>20445</v>
      </c>
      <c r="AR235" s="363">
        <v>1041386</v>
      </c>
      <c r="AS235" s="363">
        <v>375504</v>
      </c>
      <c r="AT235" s="363">
        <v>741760</v>
      </c>
      <c r="AU235" s="363">
        <v>288810</v>
      </c>
      <c r="AV235" s="363">
        <v>1150644</v>
      </c>
      <c r="AW235" s="363">
        <v>150856</v>
      </c>
      <c r="AX235" s="363">
        <v>72431</v>
      </c>
      <c r="AY235" s="363">
        <v>10095430</v>
      </c>
      <c r="AZ235" s="363">
        <v>1815073</v>
      </c>
      <c r="BA235" s="363">
        <v>257538</v>
      </c>
      <c r="BB235" s="363">
        <v>122042</v>
      </c>
      <c r="BC235" s="363">
        <v>1501796</v>
      </c>
      <c r="BD235" s="363">
        <v>65187</v>
      </c>
      <c r="BE235" s="363">
        <v>0</v>
      </c>
      <c r="BF235" s="363">
        <v>0</v>
      </c>
      <c r="BG235" s="363">
        <v>368493</v>
      </c>
      <c r="BH235" s="363">
        <v>128569</v>
      </c>
      <c r="BI235" s="363">
        <v>16199</v>
      </c>
      <c r="BJ235" s="363">
        <v>242763</v>
      </c>
      <c r="BK235" s="363">
        <v>8646</v>
      </c>
      <c r="BL235" s="363">
        <v>0</v>
      </c>
      <c r="BM235" s="363">
        <v>0</v>
      </c>
      <c r="BN235" s="363">
        <v>3656002</v>
      </c>
      <c r="BO235" s="363">
        <v>65853</v>
      </c>
      <c r="BP235" s="363">
        <v>154514</v>
      </c>
      <c r="BQ235" s="363">
        <v>3502313</v>
      </c>
      <c r="BR235" s="363">
        <v>52546</v>
      </c>
      <c r="BS235" s="363">
        <v>0</v>
      </c>
      <c r="BT235" s="363">
        <v>0</v>
      </c>
      <c r="BU235" s="363">
        <v>2411838</v>
      </c>
      <c r="BV235" s="363">
        <v>103863</v>
      </c>
      <c r="BW235" s="363">
        <v>106732</v>
      </c>
      <c r="BX235" s="363">
        <v>2247743</v>
      </c>
      <c r="BY235" s="363">
        <v>45431</v>
      </c>
      <c r="BZ235" s="363">
        <v>0</v>
      </c>
      <c r="CA235" s="363">
        <v>0</v>
      </c>
      <c r="CB235" s="363">
        <v>424112</v>
      </c>
      <c r="CC235" s="363">
        <v>227294</v>
      </c>
      <c r="CD235" s="363">
        <v>49233</v>
      </c>
      <c r="CE235" s="363">
        <v>191975</v>
      </c>
      <c r="CF235" s="363">
        <v>0</v>
      </c>
      <c r="CG235" s="363">
        <v>0</v>
      </c>
      <c r="CH235" s="363">
        <v>0</v>
      </c>
      <c r="CI235" s="363">
        <v>5450185</v>
      </c>
      <c r="CJ235" s="363">
        <v>1817197</v>
      </c>
      <c r="CK235" s="363">
        <v>338039</v>
      </c>
      <c r="CL235" s="363">
        <v>3480101</v>
      </c>
      <c r="CM235" s="363">
        <v>63851</v>
      </c>
      <c r="CN235" s="363">
        <v>0</v>
      </c>
      <c r="CO235" s="363">
        <v>1264005</v>
      </c>
      <c r="CP235" s="363">
        <v>3838200</v>
      </c>
      <c r="CQ235" s="363">
        <v>608556</v>
      </c>
      <c r="CR235" s="363">
        <v>1389914</v>
      </c>
      <c r="CS235" s="363">
        <v>352245</v>
      </c>
      <c r="CT235" s="363">
        <v>1163605</v>
      </c>
      <c r="CU235" s="363">
        <v>734647</v>
      </c>
      <c r="CV235" s="363">
        <v>651053</v>
      </c>
      <c r="CW235" s="363">
        <v>575510</v>
      </c>
      <c r="CX235" s="363">
        <v>0</v>
      </c>
      <c r="CY235" s="363">
        <v>0</v>
      </c>
      <c r="CZ235" s="363">
        <v>0</v>
      </c>
      <c r="DA235" s="363">
        <v>189549</v>
      </c>
      <c r="DB235" s="363">
        <v>345533</v>
      </c>
      <c r="DC235" s="363">
        <v>81079</v>
      </c>
      <c r="DD235" s="363">
        <v>13915940</v>
      </c>
      <c r="DE235" s="363">
        <v>5823862</v>
      </c>
      <c r="DF235" s="363">
        <v>7147106</v>
      </c>
      <c r="DG235" s="363">
        <v>7472012</v>
      </c>
      <c r="DH235" s="363">
        <v>331194</v>
      </c>
      <c r="DI235" s="363">
        <v>144117</v>
      </c>
      <c r="DJ235" s="363">
        <v>50737</v>
      </c>
      <c r="DK235" s="363">
        <v>19240470</v>
      </c>
      <c r="DL235" s="363">
        <v>13490270</v>
      </c>
      <c r="DM235" s="363">
        <v>9354579</v>
      </c>
      <c r="DN235" s="363">
        <v>2681037</v>
      </c>
      <c r="DO235" s="363">
        <v>1819799</v>
      </c>
      <c r="DP235" s="363">
        <v>1528734</v>
      </c>
      <c r="DQ235" s="363">
        <v>5705244</v>
      </c>
      <c r="DR235" s="363">
        <v>7382</v>
      </c>
      <c r="DS235" s="363">
        <v>406922</v>
      </c>
      <c r="DT235" s="363">
        <v>1552966</v>
      </c>
      <c r="DU235" s="363">
        <v>678205</v>
      </c>
      <c r="DV235" s="363">
        <v>6611877</v>
      </c>
      <c r="DW235" s="363">
        <v>2128486</v>
      </c>
      <c r="DX235" s="363">
        <v>1641862</v>
      </c>
      <c r="DY235" s="363">
        <v>904065</v>
      </c>
      <c r="DZ235" s="363">
        <v>4028179</v>
      </c>
      <c r="EA235" s="363">
        <v>0</v>
      </c>
      <c r="EB235" s="363">
        <v>252737</v>
      </c>
      <c r="EC235" s="363">
        <v>1058619</v>
      </c>
      <c r="ED235" s="363">
        <v>531227</v>
      </c>
      <c r="EE235" s="363">
        <v>12645410</v>
      </c>
      <c r="EF235" s="363">
        <v>4240770</v>
      </c>
      <c r="EG235" s="363">
        <v>3087208</v>
      </c>
      <c r="EH235" s="363">
        <v>2019535</v>
      </c>
      <c r="EI235" s="363">
        <v>8005190</v>
      </c>
      <c r="EJ235" s="363">
        <v>7382</v>
      </c>
      <c r="EK235" s="363">
        <v>577748</v>
      </c>
      <c r="EL235" s="363">
        <v>2347744</v>
      </c>
      <c r="EM235" s="363">
        <v>1048539</v>
      </c>
      <c r="EN235" s="363">
        <v>2227728</v>
      </c>
      <c r="EO235" s="363">
        <v>383921</v>
      </c>
      <c r="EP235" s="363">
        <v>302106</v>
      </c>
      <c r="EQ235" s="363">
        <v>358945</v>
      </c>
      <c r="ER235" s="363">
        <v>1255400</v>
      </c>
      <c r="ES235" s="363">
        <v>0</v>
      </c>
      <c r="ET235" s="363">
        <v>48190</v>
      </c>
      <c r="EU235" s="363">
        <v>122555</v>
      </c>
      <c r="EV235" s="363">
        <v>102621</v>
      </c>
      <c r="EW235" s="363">
        <v>5404119</v>
      </c>
      <c r="EX235" s="363">
        <v>1428233</v>
      </c>
      <c r="EY235" s="363">
        <v>889618</v>
      </c>
      <c r="EZ235" s="363">
        <v>954648</v>
      </c>
      <c r="FA235" s="363">
        <v>2793510</v>
      </c>
      <c r="FB235" s="363">
        <v>25607</v>
      </c>
      <c r="FC235" s="363">
        <v>215698</v>
      </c>
      <c r="FD235" s="363">
        <v>678244</v>
      </c>
      <c r="FE235" s="363">
        <v>267113</v>
      </c>
      <c r="FF235" s="363">
        <v>2030843</v>
      </c>
      <c r="FG235" s="363">
        <v>702252</v>
      </c>
      <c r="FH235" s="363">
        <v>240210</v>
      </c>
      <c r="FI235" s="363">
        <v>271261</v>
      </c>
      <c r="FJ235" s="363">
        <v>524700</v>
      </c>
      <c r="FK235" s="363">
        <v>31717</v>
      </c>
      <c r="FL235" s="363">
        <v>14541</v>
      </c>
      <c r="FM235" s="363">
        <v>99591</v>
      </c>
      <c r="FN235" s="363">
        <v>53583</v>
      </c>
      <c r="FO235" s="363">
        <v>1773620</v>
      </c>
      <c r="FP235" s="363">
        <v>1343103</v>
      </c>
      <c r="FQ235" s="363">
        <v>78569</v>
      </c>
      <c r="FR235" s="363">
        <v>17952</v>
      </c>
      <c r="FS235" s="363">
        <v>538468</v>
      </c>
      <c r="FT235" s="363">
        <v>0</v>
      </c>
      <c r="FU235" s="363">
        <v>6845</v>
      </c>
      <c r="FV235" s="363">
        <v>29044</v>
      </c>
      <c r="FW235" s="363">
        <v>2981</v>
      </c>
      <c r="FX235" s="363">
        <v>4727852</v>
      </c>
      <c r="FY235" s="363">
        <v>1252568</v>
      </c>
      <c r="FZ235" s="363">
        <v>957403</v>
      </c>
      <c r="GA235" s="363">
        <v>699537</v>
      </c>
      <c r="GB235" s="363">
        <v>2751043</v>
      </c>
      <c r="GC235" s="363">
        <v>0</v>
      </c>
      <c r="GD235" s="363">
        <v>62750</v>
      </c>
      <c r="GE235" s="363">
        <v>256786</v>
      </c>
      <c r="GF235" s="363">
        <v>52640</v>
      </c>
      <c r="GG235" s="363">
        <v>946959</v>
      </c>
      <c r="GH235" s="363">
        <v>76623</v>
      </c>
      <c r="GI235" s="363">
        <v>16483</v>
      </c>
      <c r="GJ235" s="363">
        <v>35958</v>
      </c>
      <c r="GK235" s="363">
        <v>489131</v>
      </c>
      <c r="GL235" s="363">
        <v>594239</v>
      </c>
      <c r="GM235" s="363">
        <v>0</v>
      </c>
      <c r="GN235" s="363">
        <v>0</v>
      </c>
      <c r="GO235" s="363">
        <v>0</v>
      </c>
      <c r="GP235" s="363">
        <v>667045</v>
      </c>
      <c r="GQ235" s="363">
        <v>34657</v>
      </c>
      <c r="GR235" s="363">
        <v>484710</v>
      </c>
      <c r="GS235" s="363">
        <v>186453</v>
      </c>
      <c r="GT235" s="363">
        <v>0</v>
      </c>
      <c r="GU235" s="363">
        <v>0</v>
      </c>
      <c r="GV235" s="363">
        <v>0</v>
      </c>
      <c r="GW235" s="363">
        <v>13144</v>
      </c>
      <c r="GX235" s="363">
        <v>0</v>
      </c>
      <c r="GY235" s="363">
        <v>2356628</v>
      </c>
      <c r="GZ235" s="363">
        <v>900204</v>
      </c>
      <c r="HA235" s="363">
        <v>408974</v>
      </c>
      <c r="HB235" s="363">
        <v>127450</v>
      </c>
      <c r="HC235" s="363">
        <v>1176670</v>
      </c>
      <c r="HD235" s="363">
        <v>56062</v>
      </c>
      <c r="HE235" s="363">
        <v>78263</v>
      </c>
      <c r="HF235" s="363">
        <v>331495</v>
      </c>
      <c r="HG235" s="363">
        <v>93580</v>
      </c>
      <c r="HH235" s="363">
        <v>9198603</v>
      </c>
    </row>
    <row r="236" spans="1:216" ht="15" x14ac:dyDescent="0.25">
      <c r="A236" s="356" t="s">
        <v>442</v>
      </c>
      <c r="B236" s="363">
        <v>2788140</v>
      </c>
      <c r="C236" s="363">
        <v>591747</v>
      </c>
      <c r="D236" s="363">
        <v>430256</v>
      </c>
      <c r="E236" s="363">
        <v>292981</v>
      </c>
      <c r="F236" s="363">
        <v>202918</v>
      </c>
      <c r="G236" s="363">
        <v>163081</v>
      </c>
      <c r="H236" s="363">
        <v>171926</v>
      </c>
      <c r="I236" s="363">
        <v>121664</v>
      </c>
      <c r="J236" s="363">
        <v>95029</v>
      </c>
      <c r="K236" s="363">
        <v>59799</v>
      </c>
      <c r="L236" s="363">
        <v>43593</v>
      </c>
      <c r="M236" s="363">
        <v>29578</v>
      </c>
      <c r="N236" s="363">
        <v>33887</v>
      </c>
      <c r="O236" s="363">
        <v>28659</v>
      </c>
      <c r="P236" s="363">
        <v>6049</v>
      </c>
      <c r="Q236" s="363">
        <v>18584</v>
      </c>
      <c r="R236" s="363">
        <v>0</v>
      </c>
      <c r="S236" s="363">
        <v>4526</v>
      </c>
      <c r="T236" s="363">
        <v>281902</v>
      </c>
      <c r="U236" s="363">
        <v>236664</v>
      </c>
      <c r="V236" s="363">
        <v>127376</v>
      </c>
      <c r="W236" s="363">
        <v>21987</v>
      </c>
      <c r="X236" s="363">
        <v>16413</v>
      </c>
      <c r="Y236" s="363">
        <v>9095</v>
      </c>
      <c r="Z236" s="363">
        <v>1594268</v>
      </c>
      <c r="AA236" s="363">
        <v>1451856</v>
      </c>
      <c r="AB236" s="363">
        <v>101424</v>
      </c>
      <c r="AC236" s="363">
        <v>886334</v>
      </c>
      <c r="AD236" s="363">
        <v>301704</v>
      </c>
      <c r="AE236" s="363">
        <v>56865</v>
      </c>
      <c r="AF236" s="363">
        <v>327243</v>
      </c>
      <c r="AG236" s="363">
        <v>314532</v>
      </c>
      <c r="AH236" s="363">
        <v>596497</v>
      </c>
      <c r="AI236" s="363">
        <v>201805</v>
      </c>
      <c r="AJ236" s="363">
        <v>477192</v>
      </c>
      <c r="AK236" s="363">
        <v>75081</v>
      </c>
      <c r="AL236" s="363">
        <v>38096</v>
      </c>
      <c r="AM236" s="363">
        <v>333459</v>
      </c>
      <c r="AN236" s="363">
        <v>1761</v>
      </c>
      <c r="AO236" s="363">
        <v>210008</v>
      </c>
      <c r="AP236" s="363">
        <v>100206</v>
      </c>
      <c r="AQ236" s="363">
        <v>0</v>
      </c>
      <c r="AR236" s="363">
        <v>167170</v>
      </c>
      <c r="AS236" s="363">
        <v>0</v>
      </c>
      <c r="AT236" s="363">
        <v>32252</v>
      </c>
      <c r="AU236" s="363">
        <v>0</v>
      </c>
      <c r="AV236" s="363">
        <v>39489</v>
      </c>
      <c r="AW236" s="363">
        <v>20048</v>
      </c>
      <c r="AX236" s="363">
        <v>9418</v>
      </c>
      <c r="AY236" s="363">
        <v>780951</v>
      </c>
      <c r="AZ236" s="363">
        <v>161473</v>
      </c>
      <c r="BA236" s="363">
        <v>13929</v>
      </c>
      <c r="BB236" s="363">
        <v>29558</v>
      </c>
      <c r="BC236" s="363">
        <v>113354</v>
      </c>
      <c r="BD236" s="363">
        <v>19845</v>
      </c>
      <c r="BE236" s="363">
        <v>0</v>
      </c>
      <c r="BF236" s="363">
        <v>0</v>
      </c>
      <c r="BG236" s="363">
        <v>9757</v>
      </c>
      <c r="BH236" s="363">
        <v>0</v>
      </c>
      <c r="BI236" s="363">
        <v>0</v>
      </c>
      <c r="BJ236" s="363">
        <v>9757</v>
      </c>
      <c r="BK236" s="363">
        <v>0</v>
      </c>
      <c r="BL236" s="363">
        <v>0</v>
      </c>
      <c r="BM236" s="363">
        <v>0</v>
      </c>
      <c r="BN236" s="363">
        <v>299284</v>
      </c>
      <c r="BO236" s="363">
        <v>0</v>
      </c>
      <c r="BP236" s="363">
        <v>16872</v>
      </c>
      <c r="BQ236" s="363">
        <v>292266</v>
      </c>
      <c r="BR236" s="363">
        <v>0</v>
      </c>
      <c r="BS236" s="363">
        <v>0</v>
      </c>
      <c r="BT236" s="363">
        <v>0</v>
      </c>
      <c r="BU236" s="363">
        <v>120867</v>
      </c>
      <c r="BV236" s="363">
        <v>10099</v>
      </c>
      <c r="BW236" s="363">
        <v>10187</v>
      </c>
      <c r="BX236" s="363">
        <v>105405</v>
      </c>
      <c r="BY236" s="363">
        <v>6482</v>
      </c>
      <c r="BZ236" s="363">
        <v>0</v>
      </c>
      <c r="CA236" s="363">
        <v>0</v>
      </c>
      <c r="CB236" s="363">
        <v>36509</v>
      </c>
      <c r="CC236" s="363">
        <v>7075</v>
      </c>
      <c r="CD236" s="363">
        <v>10514</v>
      </c>
      <c r="CE236" s="363">
        <v>24183</v>
      </c>
      <c r="CF236" s="363">
        <v>0</v>
      </c>
      <c r="CG236" s="363">
        <v>0</v>
      </c>
      <c r="CH236" s="363">
        <v>0</v>
      </c>
      <c r="CI236" s="363">
        <v>537667</v>
      </c>
      <c r="CJ236" s="363">
        <v>114648</v>
      </c>
      <c r="CK236" s="363">
        <v>53914</v>
      </c>
      <c r="CL236" s="363">
        <v>333377</v>
      </c>
      <c r="CM236" s="363">
        <v>14633</v>
      </c>
      <c r="CN236" s="363">
        <v>0</v>
      </c>
      <c r="CO236" s="363">
        <v>200143</v>
      </c>
      <c r="CP236" s="363">
        <v>383913</v>
      </c>
      <c r="CQ236" s="363">
        <v>81519</v>
      </c>
      <c r="CR236" s="363">
        <v>122044</v>
      </c>
      <c r="CS236" s="363">
        <v>53827</v>
      </c>
      <c r="CT236" s="363">
        <v>113901</v>
      </c>
      <c r="CU236" s="363">
        <v>99986</v>
      </c>
      <c r="CV236" s="363">
        <v>56325</v>
      </c>
      <c r="CW236" s="363">
        <v>18152</v>
      </c>
      <c r="CX236" s="363">
        <v>0</v>
      </c>
      <c r="CY236" s="363">
        <v>0</v>
      </c>
      <c r="CZ236" s="363">
        <v>0</v>
      </c>
      <c r="DA236" s="363">
        <v>7074</v>
      </c>
      <c r="DB236" s="363">
        <v>5121</v>
      </c>
      <c r="DC236" s="363">
        <v>0</v>
      </c>
      <c r="DD236" s="363">
        <v>1517798</v>
      </c>
      <c r="DE236" s="363">
        <v>721608</v>
      </c>
      <c r="DF236" s="363">
        <v>896901</v>
      </c>
      <c r="DG236" s="363">
        <v>831753</v>
      </c>
      <c r="DH236" s="363">
        <v>32788</v>
      </c>
      <c r="DI236" s="363">
        <v>29988</v>
      </c>
      <c r="DJ236" s="363">
        <v>8512</v>
      </c>
      <c r="DK236" s="363">
        <v>1793143</v>
      </c>
      <c r="DL236" s="363">
        <v>1238538</v>
      </c>
      <c r="DM236" s="363">
        <v>864052</v>
      </c>
      <c r="DN236" s="363">
        <v>71835</v>
      </c>
      <c r="DO236" s="363">
        <v>104985</v>
      </c>
      <c r="DP236" s="363">
        <v>83484</v>
      </c>
      <c r="DQ236" s="363">
        <v>668676</v>
      </c>
      <c r="DR236" s="363">
        <v>0</v>
      </c>
      <c r="DS236" s="363">
        <v>36956</v>
      </c>
      <c r="DT236" s="363">
        <v>89747</v>
      </c>
      <c r="DU236" s="363">
        <v>48322</v>
      </c>
      <c r="DV236" s="363">
        <v>627759</v>
      </c>
      <c r="DW236" s="363">
        <v>119405</v>
      </c>
      <c r="DX236" s="363">
        <v>165439</v>
      </c>
      <c r="DY236" s="363">
        <v>47055</v>
      </c>
      <c r="DZ236" s="363">
        <v>504425</v>
      </c>
      <c r="EA236" s="363">
        <v>0</v>
      </c>
      <c r="EB236" s="363">
        <v>4422</v>
      </c>
      <c r="EC236" s="363">
        <v>113194</v>
      </c>
      <c r="ED236" s="363">
        <v>39124</v>
      </c>
      <c r="EE236" s="363">
        <v>1176752</v>
      </c>
      <c r="EF236" s="363">
        <v>164277</v>
      </c>
      <c r="EG236" s="363">
        <v>227915</v>
      </c>
      <c r="EH236" s="363">
        <v>125014</v>
      </c>
      <c r="EI236" s="363">
        <v>943589</v>
      </c>
      <c r="EJ236" s="363">
        <v>0</v>
      </c>
      <c r="EK236" s="363">
        <v>34089</v>
      </c>
      <c r="EL236" s="363">
        <v>190519</v>
      </c>
      <c r="EM236" s="363">
        <v>82848</v>
      </c>
      <c r="EN236" s="363">
        <v>137160</v>
      </c>
      <c r="EO236" s="363">
        <v>12843</v>
      </c>
      <c r="EP236" s="363">
        <v>16834</v>
      </c>
      <c r="EQ236" s="363">
        <v>0</v>
      </c>
      <c r="ER236" s="363">
        <v>109794</v>
      </c>
      <c r="ES236" s="363">
        <v>0</v>
      </c>
      <c r="ET236" s="363">
        <v>0</v>
      </c>
      <c r="EU236" s="363">
        <v>2693</v>
      </c>
      <c r="EV236" s="363">
        <v>3609</v>
      </c>
      <c r="EW236" s="363">
        <v>429134</v>
      </c>
      <c r="EX236" s="363">
        <v>110017</v>
      </c>
      <c r="EY236" s="363">
        <v>95720</v>
      </c>
      <c r="EZ236" s="363">
        <v>55177</v>
      </c>
      <c r="FA236" s="363">
        <v>269537</v>
      </c>
      <c r="FB236" s="363">
        <v>1273</v>
      </c>
      <c r="FC236" s="363">
        <v>7038</v>
      </c>
      <c r="FD236" s="363">
        <v>23997</v>
      </c>
      <c r="FE236" s="363">
        <v>38220</v>
      </c>
      <c r="FF236" s="363">
        <v>189973</v>
      </c>
      <c r="FG236" s="363">
        <v>37392</v>
      </c>
      <c r="FH236" s="363">
        <v>37157</v>
      </c>
      <c r="FI236" s="363">
        <v>4850</v>
      </c>
      <c r="FJ236" s="363">
        <v>123360</v>
      </c>
      <c r="FK236" s="363">
        <v>0</v>
      </c>
      <c r="FL236" s="363">
        <v>0</v>
      </c>
      <c r="FM236" s="363">
        <v>0</v>
      </c>
      <c r="FN236" s="363">
        <v>0</v>
      </c>
      <c r="FO236" s="363">
        <v>247170</v>
      </c>
      <c r="FP236" s="363">
        <v>170524</v>
      </c>
      <c r="FQ236" s="363">
        <v>45785</v>
      </c>
      <c r="FR236" s="363">
        <v>0</v>
      </c>
      <c r="FS236" s="363">
        <v>87523</v>
      </c>
      <c r="FT236" s="363">
        <v>0</v>
      </c>
      <c r="FU236" s="363">
        <v>0</v>
      </c>
      <c r="FV236" s="363">
        <v>0</v>
      </c>
      <c r="FW236" s="363">
        <v>0</v>
      </c>
      <c r="FX236" s="363">
        <v>317675</v>
      </c>
      <c r="FY236" s="363">
        <v>60824</v>
      </c>
      <c r="FZ236" s="363">
        <v>34839</v>
      </c>
      <c r="GA236" s="363">
        <v>77683</v>
      </c>
      <c r="GB236" s="363">
        <v>210624</v>
      </c>
      <c r="GC236" s="363">
        <v>0</v>
      </c>
      <c r="GD236" s="363">
        <v>0</v>
      </c>
      <c r="GE236" s="363">
        <v>32636</v>
      </c>
      <c r="GF236" s="363">
        <v>0</v>
      </c>
      <c r="GG236" s="363">
        <v>46953</v>
      </c>
      <c r="GH236" s="363">
        <v>0</v>
      </c>
      <c r="GI236" s="363">
        <v>0</v>
      </c>
      <c r="GJ236" s="363">
        <v>0</v>
      </c>
      <c r="GK236" s="363">
        <v>19914</v>
      </c>
      <c r="GL236" s="363">
        <v>31469</v>
      </c>
      <c r="GM236" s="363">
        <v>0</v>
      </c>
      <c r="GN236" s="363">
        <v>0</v>
      </c>
      <c r="GO236" s="363">
        <v>0</v>
      </c>
      <c r="GP236" s="363">
        <v>58511</v>
      </c>
      <c r="GQ236" s="363">
        <v>9841</v>
      </c>
      <c r="GR236" s="363">
        <v>41748</v>
      </c>
      <c r="GS236" s="363">
        <v>4422</v>
      </c>
      <c r="GT236" s="363">
        <v>0</v>
      </c>
      <c r="GU236" s="363">
        <v>0</v>
      </c>
      <c r="GV236" s="363">
        <v>0</v>
      </c>
      <c r="GW236" s="363">
        <v>0</v>
      </c>
      <c r="GX236" s="363">
        <v>0</v>
      </c>
      <c r="GY236" s="363">
        <v>281357</v>
      </c>
      <c r="GZ236" s="363">
        <v>62632</v>
      </c>
      <c r="HA236" s="363">
        <v>73243</v>
      </c>
      <c r="HB236" s="363">
        <v>13132</v>
      </c>
      <c r="HC236" s="363">
        <v>166966</v>
      </c>
      <c r="HD236" s="363">
        <v>0</v>
      </c>
      <c r="HE236" s="363">
        <v>0</v>
      </c>
      <c r="HF236" s="363">
        <v>61466</v>
      </c>
      <c r="HG236" s="363">
        <v>3825</v>
      </c>
      <c r="HH236" s="363">
        <v>727443</v>
      </c>
    </row>
    <row r="237" spans="1:216" ht="15" x14ac:dyDescent="0.25">
      <c r="A237" s="356" t="s">
        <v>443</v>
      </c>
      <c r="B237" s="363">
        <v>3736513</v>
      </c>
      <c r="C237" s="363">
        <v>882357</v>
      </c>
      <c r="D237" s="363">
        <v>703615</v>
      </c>
      <c r="E237" s="363">
        <v>504838</v>
      </c>
      <c r="F237" s="363">
        <v>382632</v>
      </c>
      <c r="G237" s="363">
        <v>230841</v>
      </c>
      <c r="H237" s="363">
        <v>313375</v>
      </c>
      <c r="I237" s="363">
        <v>203256</v>
      </c>
      <c r="J237" s="363">
        <v>213825</v>
      </c>
      <c r="K237" s="363">
        <v>141678</v>
      </c>
      <c r="L237" s="363">
        <v>102196</v>
      </c>
      <c r="M237" s="363">
        <v>40337</v>
      </c>
      <c r="N237" s="363">
        <v>0</v>
      </c>
      <c r="O237" s="363">
        <v>0</v>
      </c>
      <c r="P237" s="363">
        <v>0</v>
      </c>
      <c r="Q237" s="363">
        <v>36224</v>
      </c>
      <c r="R237" s="363">
        <v>18028</v>
      </c>
      <c r="S237" s="363">
        <v>9223</v>
      </c>
      <c r="T237" s="363">
        <v>373452</v>
      </c>
      <c r="U237" s="363">
        <v>272900</v>
      </c>
      <c r="V237" s="363">
        <v>177770</v>
      </c>
      <c r="W237" s="363">
        <v>15522</v>
      </c>
      <c r="X237" s="363">
        <v>11499</v>
      </c>
      <c r="Y237" s="363">
        <v>6343</v>
      </c>
      <c r="Z237" s="363">
        <v>2166707</v>
      </c>
      <c r="AA237" s="363">
        <v>2016496</v>
      </c>
      <c r="AB237" s="363">
        <v>92933</v>
      </c>
      <c r="AC237" s="363">
        <v>1103638</v>
      </c>
      <c r="AD237" s="363">
        <v>460600</v>
      </c>
      <c r="AE237" s="363">
        <v>0</v>
      </c>
      <c r="AF237" s="363">
        <v>475050</v>
      </c>
      <c r="AG237" s="363">
        <v>231815</v>
      </c>
      <c r="AH237" s="363">
        <v>720571</v>
      </c>
      <c r="AI237" s="363">
        <v>258889</v>
      </c>
      <c r="AJ237" s="363">
        <v>854236</v>
      </c>
      <c r="AK237" s="363">
        <v>228178</v>
      </c>
      <c r="AL237" s="363">
        <v>11670</v>
      </c>
      <c r="AM237" s="363">
        <v>493062</v>
      </c>
      <c r="AN237" s="363">
        <v>6815</v>
      </c>
      <c r="AO237" s="363">
        <v>182011</v>
      </c>
      <c r="AP237" s="363">
        <v>213544</v>
      </c>
      <c r="AQ237" s="363">
        <v>0</v>
      </c>
      <c r="AR237" s="363">
        <v>112915</v>
      </c>
      <c r="AS237" s="363">
        <v>4302</v>
      </c>
      <c r="AT237" s="363">
        <v>27997</v>
      </c>
      <c r="AU237" s="363">
        <v>0</v>
      </c>
      <c r="AV237" s="363">
        <v>65394</v>
      </c>
      <c r="AW237" s="363">
        <v>0</v>
      </c>
      <c r="AX237" s="363">
        <v>0</v>
      </c>
      <c r="AY237" s="363">
        <v>1258286</v>
      </c>
      <c r="AZ237" s="363">
        <v>203270</v>
      </c>
      <c r="BA237" s="363">
        <v>49400</v>
      </c>
      <c r="BB237" s="363">
        <v>0</v>
      </c>
      <c r="BC237" s="363">
        <v>195988</v>
      </c>
      <c r="BD237" s="363">
        <v>0</v>
      </c>
      <c r="BE237" s="363">
        <v>0</v>
      </c>
      <c r="BF237" s="363">
        <v>0</v>
      </c>
      <c r="BG237" s="363">
        <v>82486</v>
      </c>
      <c r="BH237" s="363">
        <v>9782</v>
      </c>
      <c r="BI237" s="363">
        <v>0</v>
      </c>
      <c r="BJ237" s="363">
        <v>74353</v>
      </c>
      <c r="BK237" s="363">
        <v>0</v>
      </c>
      <c r="BL237" s="363">
        <v>0</v>
      </c>
      <c r="BM237" s="363">
        <v>0</v>
      </c>
      <c r="BN237" s="363">
        <v>400325</v>
      </c>
      <c r="BO237" s="363">
        <v>6589</v>
      </c>
      <c r="BP237" s="363">
        <v>15392</v>
      </c>
      <c r="BQ237" s="363">
        <v>393736</v>
      </c>
      <c r="BR237" s="363">
        <v>0</v>
      </c>
      <c r="BS237" s="363">
        <v>0</v>
      </c>
      <c r="BT237" s="363">
        <v>0</v>
      </c>
      <c r="BU237" s="363">
        <v>200144</v>
      </c>
      <c r="BV237" s="363">
        <v>8717</v>
      </c>
      <c r="BW237" s="363">
        <v>7755</v>
      </c>
      <c r="BX237" s="363">
        <v>193493</v>
      </c>
      <c r="BY237" s="363">
        <v>6589</v>
      </c>
      <c r="BZ237" s="363">
        <v>0</v>
      </c>
      <c r="CA237" s="363">
        <v>0</v>
      </c>
      <c r="CB237" s="363">
        <v>11393</v>
      </c>
      <c r="CC237" s="363">
        <v>0</v>
      </c>
      <c r="CD237" s="363">
        <v>0</v>
      </c>
      <c r="CE237" s="363">
        <v>11393</v>
      </c>
      <c r="CF237" s="363">
        <v>0</v>
      </c>
      <c r="CG237" s="363">
        <v>0</v>
      </c>
      <c r="CH237" s="363">
        <v>0</v>
      </c>
      <c r="CI237" s="363">
        <v>860512</v>
      </c>
      <c r="CJ237" s="363">
        <v>321127</v>
      </c>
      <c r="CK237" s="363">
        <v>53498</v>
      </c>
      <c r="CL237" s="363">
        <v>621819</v>
      </c>
      <c r="CM237" s="363">
        <v>25875</v>
      </c>
      <c r="CN237" s="363">
        <v>0</v>
      </c>
      <c r="CO237" s="363">
        <v>118104</v>
      </c>
      <c r="CP237" s="363">
        <v>392751</v>
      </c>
      <c r="CQ237" s="363">
        <v>38924</v>
      </c>
      <c r="CR237" s="363">
        <v>108333</v>
      </c>
      <c r="CS237" s="363">
        <v>22726</v>
      </c>
      <c r="CT237" s="363">
        <v>129473</v>
      </c>
      <c r="CU237" s="363">
        <v>75387</v>
      </c>
      <c r="CV237" s="363">
        <v>109521</v>
      </c>
      <c r="CW237" s="363">
        <v>46237</v>
      </c>
      <c r="CX237" s="363">
        <v>0</v>
      </c>
      <c r="CY237" s="363">
        <v>0</v>
      </c>
      <c r="CZ237" s="363">
        <v>0</v>
      </c>
      <c r="DA237" s="363">
        <v>15424</v>
      </c>
      <c r="DB237" s="363">
        <v>14873</v>
      </c>
      <c r="DC237" s="363">
        <v>12147</v>
      </c>
      <c r="DD237" s="363">
        <v>2037369</v>
      </c>
      <c r="DE237" s="363">
        <v>887550</v>
      </c>
      <c r="DF237" s="363">
        <v>1033969</v>
      </c>
      <c r="DG237" s="363">
        <v>1218878</v>
      </c>
      <c r="DH237" s="363">
        <v>72674</v>
      </c>
      <c r="DI237" s="363">
        <v>30442</v>
      </c>
      <c r="DJ237" s="363">
        <v>13059</v>
      </c>
      <c r="DK237" s="363">
        <v>2310908</v>
      </c>
      <c r="DL237" s="363">
        <v>1505926</v>
      </c>
      <c r="DM237" s="363">
        <v>1126505</v>
      </c>
      <c r="DN237" s="363">
        <v>272992</v>
      </c>
      <c r="DO237" s="363">
        <v>319436</v>
      </c>
      <c r="DP237" s="363">
        <v>186578</v>
      </c>
      <c r="DQ237" s="363">
        <v>765443</v>
      </c>
      <c r="DR237" s="363">
        <v>0</v>
      </c>
      <c r="DS237" s="363">
        <v>37474</v>
      </c>
      <c r="DT237" s="363">
        <v>171882</v>
      </c>
      <c r="DU237" s="363">
        <v>113209</v>
      </c>
      <c r="DV237" s="363">
        <v>658759</v>
      </c>
      <c r="DW237" s="363">
        <v>144468</v>
      </c>
      <c r="DX237" s="363">
        <v>191749</v>
      </c>
      <c r="DY237" s="363">
        <v>84401</v>
      </c>
      <c r="DZ237" s="363">
        <v>416028</v>
      </c>
      <c r="EA237" s="363">
        <v>0</v>
      </c>
      <c r="EB237" s="363">
        <v>12242</v>
      </c>
      <c r="EC237" s="363">
        <v>63906</v>
      </c>
      <c r="ED237" s="363">
        <v>34939</v>
      </c>
      <c r="EE237" s="363">
        <v>1410769</v>
      </c>
      <c r="EF237" s="363">
        <v>400620</v>
      </c>
      <c r="EG237" s="363">
        <v>456294</v>
      </c>
      <c r="EH237" s="363">
        <v>211260</v>
      </c>
      <c r="EI237" s="363">
        <v>977258</v>
      </c>
      <c r="EJ237" s="363">
        <v>0</v>
      </c>
      <c r="EK237" s="363">
        <v>37377</v>
      </c>
      <c r="EL237" s="363">
        <v>225280</v>
      </c>
      <c r="EM237" s="363">
        <v>119283</v>
      </c>
      <c r="EN237" s="363">
        <v>230408</v>
      </c>
      <c r="EO237" s="363">
        <v>27776</v>
      </c>
      <c r="EP237" s="363">
        <v>34214</v>
      </c>
      <c r="EQ237" s="363">
        <v>69676</v>
      </c>
      <c r="ER237" s="363">
        <v>100468</v>
      </c>
      <c r="ES237" s="363">
        <v>0</v>
      </c>
      <c r="ET237" s="363">
        <v>6905</v>
      </c>
      <c r="EU237" s="363">
        <v>7442</v>
      </c>
      <c r="EV237" s="363">
        <v>17517</v>
      </c>
      <c r="EW237" s="363">
        <v>725904</v>
      </c>
      <c r="EX237" s="363">
        <v>121628</v>
      </c>
      <c r="EY237" s="363">
        <v>142862</v>
      </c>
      <c r="EZ237" s="363">
        <v>135081</v>
      </c>
      <c r="FA237" s="363">
        <v>419967</v>
      </c>
      <c r="FB237" s="363">
        <v>6912</v>
      </c>
      <c r="FC237" s="363">
        <v>18492</v>
      </c>
      <c r="FD237" s="363">
        <v>80880</v>
      </c>
      <c r="FE237" s="363">
        <v>29473</v>
      </c>
      <c r="FF237" s="363">
        <v>193229</v>
      </c>
      <c r="FG237" s="363">
        <v>56286</v>
      </c>
      <c r="FH237" s="363">
        <v>11682</v>
      </c>
      <c r="FI237" s="363">
        <v>68321</v>
      </c>
      <c r="FJ237" s="363">
        <v>35844</v>
      </c>
      <c r="FK237" s="363">
        <v>11157</v>
      </c>
      <c r="FL237" s="363">
        <v>0</v>
      </c>
      <c r="FM237" s="363">
        <v>12530</v>
      </c>
      <c r="FN237" s="363">
        <v>0</v>
      </c>
      <c r="FO237" s="363">
        <v>286846</v>
      </c>
      <c r="FP237" s="363">
        <v>232282</v>
      </c>
      <c r="FQ237" s="363">
        <v>0</v>
      </c>
      <c r="FR237" s="363">
        <v>0</v>
      </c>
      <c r="FS237" s="363">
        <v>78497</v>
      </c>
      <c r="FT237" s="363">
        <v>0</v>
      </c>
      <c r="FU237" s="363">
        <v>6851</v>
      </c>
      <c r="FV237" s="363">
        <v>0</v>
      </c>
      <c r="FW237" s="363">
        <v>0</v>
      </c>
      <c r="FX237" s="363">
        <v>575834</v>
      </c>
      <c r="FY237" s="363">
        <v>236399</v>
      </c>
      <c r="FZ237" s="363">
        <v>90427</v>
      </c>
      <c r="GA237" s="363">
        <v>55249</v>
      </c>
      <c r="GB237" s="363">
        <v>349812</v>
      </c>
      <c r="GC237" s="363">
        <v>0</v>
      </c>
      <c r="GD237" s="363">
        <v>0</v>
      </c>
      <c r="GE237" s="363">
        <v>48760</v>
      </c>
      <c r="GF237" s="363">
        <v>0</v>
      </c>
      <c r="GG237" s="363">
        <v>87760</v>
      </c>
      <c r="GH237" s="363">
        <v>0</v>
      </c>
      <c r="GI237" s="363">
        <v>0</v>
      </c>
      <c r="GJ237" s="363">
        <v>11459</v>
      </c>
      <c r="GK237" s="363">
        <v>45018</v>
      </c>
      <c r="GL237" s="363">
        <v>67154</v>
      </c>
      <c r="GM237" s="363">
        <v>0</v>
      </c>
      <c r="GN237" s="363">
        <v>0</v>
      </c>
      <c r="GO237" s="363">
        <v>0</v>
      </c>
      <c r="GP237" s="363">
        <v>141039</v>
      </c>
      <c r="GQ237" s="363">
        <v>2530</v>
      </c>
      <c r="GR237" s="363">
        <v>130422</v>
      </c>
      <c r="GS237" s="363">
        <v>5417</v>
      </c>
      <c r="GT237" s="363">
        <v>0</v>
      </c>
      <c r="GU237" s="363">
        <v>0</v>
      </c>
      <c r="GV237" s="363">
        <v>0</v>
      </c>
      <c r="GW237" s="363">
        <v>0</v>
      </c>
      <c r="GX237" s="363">
        <v>0</v>
      </c>
      <c r="GY237" s="363">
        <v>261258</v>
      </c>
      <c r="GZ237" s="363">
        <v>139072</v>
      </c>
      <c r="HA237" s="363">
        <v>55474</v>
      </c>
      <c r="HB237" s="363">
        <v>0</v>
      </c>
      <c r="HC237" s="363">
        <v>155655</v>
      </c>
      <c r="HD237" s="363">
        <v>10060</v>
      </c>
      <c r="HE237" s="363">
        <v>11704</v>
      </c>
      <c r="HF237" s="363">
        <v>27713</v>
      </c>
      <c r="HG237" s="363">
        <v>0</v>
      </c>
      <c r="HH237" s="363">
        <v>1094639</v>
      </c>
    </row>
    <row r="238" spans="1:216" ht="15" x14ac:dyDescent="0.25">
      <c r="A238" s="356" t="s">
        <v>444</v>
      </c>
      <c r="B238" s="363">
        <v>4678095</v>
      </c>
      <c r="C238" s="363">
        <v>1116391</v>
      </c>
      <c r="D238" s="363">
        <v>741733</v>
      </c>
      <c r="E238" s="363">
        <v>559157</v>
      </c>
      <c r="F238" s="363">
        <v>421480</v>
      </c>
      <c r="G238" s="363">
        <v>274457</v>
      </c>
      <c r="H238" s="363">
        <v>342519</v>
      </c>
      <c r="I238" s="363">
        <v>212582</v>
      </c>
      <c r="J238" s="363">
        <v>170328</v>
      </c>
      <c r="K238" s="363">
        <v>56911</v>
      </c>
      <c r="L238" s="363">
        <v>48179</v>
      </c>
      <c r="M238" s="363">
        <v>12344</v>
      </c>
      <c r="N238" s="363">
        <v>27006</v>
      </c>
      <c r="O238" s="363">
        <v>19828</v>
      </c>
      <c r="P238" s="363">
        <v>8938</v>
      </c>
      <c r="Q238" s="363">
        <v>135361</v>
      </c>
      <c r="R238" s="363">
        <v>49808</v>
      </c>
      <c r="S238" s="363">
        <v>79342</v>
      </c>
      <c r="T238" s="363">
        <v>420715</v>
      </c>
      <c r="U238" s="363">
        <v>258517</v>
      </c>
      <c r="V238" s="363">
        <v>260590</v>
      </c>
      <c r="W238" s="363">
        <v>192687</v>
      </c>
      <c r="X238" s="363">
        <v>125833</v>
      </c>
      <c r="Y238" s="363">
        <v>74400</v>
      </c>
      <c r="Z238" s="363">
        <v>3007035</v>
      </c>
      <c r="AA238" s="363">
        <v>2843738</v>
      </c>
      <c r="AB238" s="363">
        <v>475825</v>
      </c>
      <c r="AC238" s="363">
        <v>1701508</v>
      </c>
      <c r="AD238" s="363">
        <v>822843</v>
      </c>
      <c r="AE238" s="363">
        <v>68591</v>
      </c>
      <c r="AF238" s="363">
        <v>734813</v>
      </c>
      <c r="AG238" s="363">
        <v>712619</v>
      </c>
      <c r="AH238" s="363">
        <v>924355</v>
      </c>
      <c r="AI238" s="363">
        <v>354822</v>
      </c>
      <c r="AJ238" s="363">
        <v>865101</v>
      </c>
      <c r="AK238" s="363">
        <v>181720</v>
      </c>
      <c r="AL238" s="363">
        <v>16077</v>
      </c>
      <c r="AM238" s="363">
        <v>703396</v>
      </c>
      <c r="AN238" s="363">
        <v>15799</v>
      </c>
      <c r="AO238" s="363">
        <v>441129</v>
      </c>
      <c r="AP238" s="363">
        <v>119905</v>
      </c>
      <c r="AQ238" s="363">
        <v>0</v>
      </c>
      <c r="AR238" s="363">
        <v>142013</v>
      </c>
      <c r="AS238" s="363">
        <v>64500</v>
      </c>
      <c r="AT238" s="363">
        <v>81195</v>
      </c>
      <c r="AU238" s="363">
        <v>16455</v>
      </c>
      <c r="AV238" s="363">
        <v>155194</v>
      </c>
      <c r="AW238" s="363">
        <v>5554</v>
      </c>
      <c r="AX238" s="363">
        <v>0</v>
      </c>
      <c r="AY238" s="363">
        <v>1424385</v>
      </c>
      <c r="AZ238" s="363">
        <v>183741</v>
      </c>
      <c r="BA238" s="363">
        <v>85689</v>
      </c>
      <c r="BB238" s="363">
        <v>6118</v>
      </c>
      <c r="BC238" s="363">
        <v>118536</v>
      </c>
      <c r="BD238" s="363">
        <v>0</v>
      </c>
      <c r="BE238" s="363">
        <v>0</v>
      </c>
      <c r="BF238" s="363">
        <v>0</v>
      </c>
      <c r="BG238" s="363">
        <v>112947</v>
      </c>
      <c r="BH238" s="363">
        <v>59856</v>
      </c>
      <c r="BI238" s="363">
        <v>0</v>
      </c>
      <c r="BJ238" s="363">
        <v>46161</v>
      </c>
      <c r="BK238" s="363">
        <v>8685</v>
      </c>
      <c r="BL238" s="363">
        <v>0</v>
      </c>
      <c r="BM238" s="363">
        <v>0</v>
      </c>
      <c r="BN238" s="363">
        <v>607223</v>
      </c>
      <c r="BO238" s="363">
        <v>24634</v>
      </c>
      <c r="BP238" s="363">
        <v>30784</v>
      </c>
      <c r="BQ238" s="363">
        <v>552224</v>
      </c>
      <c r="BR238" s="363">
        <v>44478</v>
      </c>
      <c r="BS238" s="363">
        <v>0</v>
      </c>
      <c r="BT238" s="363">
        <v>0</v>
      </c>
      <c r="BU238" s="363">
        <v>309057</v>
      </c>
      <c r="BV238" s="363">
        <v>43407</v>
      </c>
      <c r="BW238" s="363">
        <v>6469</v>
      </c>
      <c r="BX238" s="363">
        <v>280569</v>
      </c>
      <c r="BY238" s="363">
        <v>0</v>
      </c>
      <c r="BZ238" s="363">
        <v>0</v>
      </c>
      <c r="CA238" s="363">
        <v>0</v>
      </c>
      <c r="CB238" s="363">
        <v>72925</v>
      </c>
      <c r="CC238" s="363">
        <v>18945</v>
      </c>
      <c r="CD238" s="363">
        <v>4999</v>
      </c>
      <c r="CE238" s="363">
        <v>51847</v>
      </c>
      <c r="CF238" s="363">
        <v>0</v>
      </c>
      <c r="CG238" s="363">
        <v>0</v>
      </c>
      <c r="CH238" s="363">
        <v>0</v>
      </c>
      <c r="CI238" s="363">
        <v>707790</v>
      </c>
      <c r="CJ238" s="363">
        <v>246054</v>
      </c>
      <c r="CK238" s="363">
        <v>43053</v>
      </c>
      <c r="CL238" s="363">
        <v>389357</v>
      </c>
      <c r="CM238" s="363">
        <v>1833</v>
      </c>
      <c r="CN238" s="363">
        <v>0</v>
      </c>
      <c r="CO238" s="363">
        <v>150622</v>
      </c>
      <c r="CP238" s="363">
        <v>601729</v>
      </c>
      <c r="CQ238" s="363">
        <v>111838</v>
      </c>
      <c r="CR238" s="363">
        <v>260375</v>
      </c>
      <c r="CS238" s="363">
        <v>63242</v>
      </c>
      <c r="CT238" s="363">
        <v>186418</v>
      </c>
      <c r="CU238" s="363">
        <v>74647</v>
      </c>
      <c r="CV238" s="363">
        <v>82578</v>
      </c>
      <c r="CW238" s="363">
        <v>97981</v>
      </c>
      <c r="CX238" s="363">
        <v>0</v>
      </c>
      <c r="CY238" s="363">
        <v>0</v>
      </c>
      <c r="CZ238" s="363">
        <v>0</v>
      </c>
      <c r="DA238" s="363">
        <v>38925</v>
      </c>
      <c r="DB238" s="363">
        <v>48777</v>
      </c>
      <c r="DC238" s="363">
        <v>14877</v>
      </c>
      <c r="DD238" s="363">
        <v>2312325</v>
      </c>
      <c r="DE238" s="363">
        <v>813851</v>
      </c>
      <c r="DF238" s="363">
        <v>1009894</v>
      </c>
      <c r="DG238" s="363">
        <v>1511553</v>
      </c>
      <c r="DH238" s="363">
        <v>29644</v>
      </c>
      <c r="DI238" s="363">
        <v>32882</v>
      </c>
      <c r="DJ238" s="363">
        <v>0</v>
      </c>
      <c r="DK238" s="363">
        <v>2950194</v>
      </c>
      <c r="DL238" s="363">
        <v>2037635</v>
      </c>
      <c r="DM238" s="363">
        <v>1540384</v>
      </c>
      <c r="DN238" s="363">
        <v>359648</v>
      </c>
      <c r="DO238" s="363">
        <v>344363</v>
      </c>
      <c r="DP238" s="363">
        <v>257344</v>
      </c>
      <c r="DQ238" s="363">
        <v>1051994</v>
      </c>
      <c r="DR238" s="363">
        <v>0</v>
      </c>
      <c r="DS238" s="363">
        <v>89616</v>
      </c>
      <c r="DT238" s="363">
        <v>345087</v>
      </c>
      <c r="DU238" s="363">
        <v>107855</v>
      </c>
      <c r="DV238" s="363">
        <v>872360</v>
      </c>
      <c r="DW238" s="363">
        <v>203551</v>
      </c>
      <c r="DX238" s="363">
        <v>248119</v>
      </c>
      <c r="DY238" s="363">
        <v>132444</v>
      </c>
      <c r="DZ238" s="363">
        <v>532267</v>
      </c>
      <c r="EA238" s="363">
        <v>0</v>
      </c>
      <c r="EB238" s="363">
        <v>55642</v>
      </c>
      <c r="EC238" s="363">
        <v>181834</v>
      </c>
      <c r="ED238" s="363">
        <v>103937</v>
      </c>
      <c r="EE238" s="363">
        <v>1927363</v>
      </c>
      <c r="EF238" s="363">
        <v>500632</v>
      </c>
      <c r="EG238" s="363">
        <v>520027</v>
      </c>
      <c r="EH238" s="363">
        <v>322746</v>
      </c>
      <c r="EI238" s="363">
        <v>1338747</v>
      </c>
      <c r="EJ238" s="363">
        <v>0</v>
      </c>
      <c r="EK238" s="363">
        <v>141573</v>
      </c>
      <c r="EL238" s="363">
        <v>444022</v>
      </c>
      <c r="EM238" s="363">
        <v>177650</v>
      </c>
      <c r="EN238" s="363">
        <v>366948</v>
      </c>
      <c r="EO238" s="363">
        <v>40620</v>
      </c>
      <c r="EP238" s="363">
        <v>60412</v>
      </c>
      <c r="EQ238" s="363">
        <v>47983</v>
      </c>
      <c r="ER238" s="363">
        <v>204900</v>
      </c>
      <c r="ES238" s="363">
        <v>0</v>
      </c>
      <c r="ET238" s="363">
        <v>13598</v>
      </c>
      <c r="EU238" s="363">
        <v>26197</v>
      </c>
      <c r="EV238" s="363">
        <v>26955</v>
      </c>
      <c r="EW238" s="363">
        <v>1010861</v>
      </c>
      <c r="EX238" s="363">
        <v>192985</v>
      </c>
      <c r="EY238" s="363">
        <v>228887</v>
      </c>
      <c r="EZ238" s="363">
        <v>211152</v>
      </c>
      <c r="FA238" s="363">
        <v>536607</v>
      </c>
      <c r="FB238" s="363">
        <v>9181</v>
      </c>
      <c r="FC238" s="363">
        <v>39753</v>
      </c>
      <c r="FD238" s="363">
        <v>140084</v>
      </c>
      <c r="FE238" s="363">
        <v>69895</v>
      </c>
      <c r="FF238" s="363">
        <v>304442</v>
      </c>
      <c r="FG238" s="363">
        <v>78877</v>
      </c>
      <c r="FH238" s="363">
        <v>15374</v>
      </c>
      <c r="FI238" s="363">
        <v>52288</v>
      </c>
      <c r="FJ238" s="363">
        <v>59844</v>
      </c>
      <c r="FK238" s="363">
        <v>2742</v>
      </c>
      <c r="FL238" s="363">
        <v>0</v>
      </c>
      <c r="FM238" s="363">
        <v>26897</v>
      </c>
      <c r="FN238" s="363">
        <v>30144</v>
      </c>
      <c r="FO238" s="363">
        <v>365067</v>
      </c>
      <c r="FP238" s="363">
        <v>251281</v>
      </c>
      <c r="FQ238" s="363">
        <v>6768</v>
      </c>
      <c r="FR238" s="363">
        <v>9169</v>
      </c>
      <c r="FS238" s="363">
        <v>150848</v>
      </c>
      <c r="FT238" s="363">
        <v>0</v>
      </c>
      <c r="FU238" s="363">
        <v>0</v>
      </c>
      <c r="FV238" s="363">
        <v>0</v>
      </c>
      <c r="FW238" s="363">
        <v>0</v>
      </c>
      <c r="FX238" s="363">
        <v>723669</v>
      </c>
      <c r="FY238" s="363">
        <v>107158</v>
      </c>
      <c r="FZ238" s="363">
        <v>150288</v>
      </c>
      <c r="GA238" s="363">
        <v>145126</v>
      </c>
      <c r="GB238" s="363">
        <v>454734</v>
      </c>
      <c r="GC238" s="363">
        <v>0</v>
      </c>
      <c r="GD238" s="363">
        <v>7377</v>
      </c>
      <c r="GE238" s="363">
        <v>28071</v>
      </c>
      <c r="GF238" s="363">
        <v>3068</v>
      </c>
      <c r="GG238" s="363">
        <v>181583</v>
      </c>
      <c r="GH238" s="363">
        <v>27960</v>
      </c>
      <c r="GI238" s="363">
        <v>0</v>
      </c>
      <c r="GJ238" s="363">
        <v>11429</v>
      </c>
      <c r="GK238" s="363">
        <v>116336</v>
      </c>
      <c r="GL238" s="363">
        <v>92172</v>
      </c>
      <c r="GM238" s="363">
        <v>0</v>
      </c>
      <c r="GN238" s="363">
        <v>0</v>
      </c>
      <c r="GO238" s="363">
        <v>0</v>
      </c>
      <c r="GP238" s="363">
        <v>126874</v>
      </c>
      <c r="GQ238" s="363">
        <v>6294</v>
      </c>
      <c r="GR238" s="363">
        <v>109938</v>
      </c>
      <c r="GS238" s="363">
        <v>38938</v>
      </c>
      <c r="GT238" s="363">
        <v>0</v>
      </c>
      <c r="GU238" s="363">
        <v>0</v>
      </c>
      <c r="GV238" s="363">
        <v>0</v>
      </c>
      <c r="GW238" s="363">
        <v>0</v>
      </c>
      <c r="GX238" s="363">
        <v>0</v>
      </c>
      <c r="GY238" s="363">
        <v>313778</v>
      </c>
      <c r="GZ238" s="363">
        <v>104761</v>
      </c>
      <c r="HA238" s="363">
        <v>51810</v>
      </c>
      <c r="HB238" s="363">
        <v>20894</v>
      </c>
      <c r="HC238" s="363">
        <v>164007</v>
      </c>
      <c r="HD238" s="363">
        <v>12879</v>
      </c>
      <c r="HE238" s="363">
        <v>4841</v>
      </c>
      <c r="HF238" s="363">
        <v>37397</v>
      </c>
      <c r="HG238" s="363">
        <v>4510</v>
      </c>
      <c r="HH238" s="363">
        <v>1234531</v>
      </c>
    </row>
    <row r="239" spans="1:216" ht="15" x14ac:dyDescent="0.25">
      <c r="A239" s="356" t="s">
        <v>445</v>
      </c>
      <c r="B239" s="363">
        <v>6466531</v>
      </c>
      <c r="C239" s="363">
        <v>1365314</v>
      </c>
      <c r="D239" s="363">
        <v>937962</v>
      </c>
      <c r="E239" s="363">
        <v>596910</v>
      </c>
      <c r="F239" s="363">
        <v>328424</v>
      </c>
      <c r="G239" s="363">
        <v>379491</v>
      </c>
      <c r="H239" s="363">
        <v>396475</v>
      </c>
      <c r="I239" s="363">
        <v>179915</v>
      </c>
      <c r="J239" s="363">
        <v>286454</v>
      </c>
      <c r="K239" s="363">
        <v>94964</v>
      </c>
      <c r="L239" s="363">
        <v>43294</v>
      </c>
      <c r="M239" s="363">
        <v>49410</v>
      </c>
      <c r="N239" s="363">
        <v>109182</v>
      </c>
      <c r="O239" s="363">
        <v>50517</v>
      </c>
      <c r="P239" s="363">
        <v>69868</v>
      </c>
      <c r="Q239" s="363">
        <v>382975</v>
      </c>
      <c r="R239" s="363">
        <v>112826</v>
      </c>
      <c r="S239" s="363">
        <v>254361</v>
      </c>
      <c r="T239" s="363">
        <v>278164</v>
      </c>
      <c r="U239" s="363">
        <v>202059</v>
      </c>
      <c r="V239" s="363">
        <v>93295</v>
      </c>
      <c r="W239" s="363">
        <v>161564</v>
      </c>
      <c r="X239" s="363">
        <v>127337</v>
      </c>
      <c r="Y239" s="363">
        <v>44823</v>
      </c>
      <c r="Z239" s="363">
        <v>4176858</v>
      </c>
      <c r="AA239" s="363">
        <v>3809859</v>
      </c>
      <c r="AB239" s="363">
        <v>542785</v>
      </c>
      <c r="AC239" s="363">
        <v>1744794</v>
      </c>
      <c r="AD239" s="363">
        <v>1190606</v>
      </c>
      <c r="AE239" s="363">
        <v>68293</v>
      </c>
      <c r="AF239" s="363">
        <v>786733</v>
      </c>
      <c r="AG239" s="363">
        <v>670255</v>
      </c>
      <c r="AH239" s="363">
        <v>1123378</v>
      </c>
      <c r="AI239" s="363">
        <v>365035</v>
      </c>
      <c r="AJ239" s="363">
        <v>1664822</v>
      </c>
      <c r="AK239" s="363">
        <v>713124</v>
      </c>
      <c r="AL239" s="363">
        <v>62706</v>
      </c>
      <c r="AM239" s="363">
        <v>1310963</v>
      </c>
      <c r="AN239" s="363">
        <v>63159</v>
      </c>
      <c r="AO239" s="363">
        <v>633437</v>
      </c>
      <c r="AP239" s="363">
        <v>607043</v>
      </c>
      <c r="AQ239" s="363">
        <v>12633</v>
      </c>
      <c r="AR239" s="363">
        <v>204167</v>
      </c>
      <c r="AS239" s="363">
        <v>198309</v>
      </c>
      <c r="AT239" s="363">
        <v>287845</v>
      </c>
      <c r="AU239" s="363">
        <v>56007</v>
      </c>
      <c r="AV239" s="363">
        <v>315121</v>
      </c>
      <c r="AW239" s="363">
        <v>92365</v>
      </c>
      <c r="AX239" s="363">
        <v>27878</v>
      </c>
      <c r="AY239" s="363">
        <v>2245680</v>
      </c>
      <c r="AZ239" s="363">
        <v>594159</v>
      </c>
      <c r="BA239" s="363">
        <v>33920</v>
      </c>
      <c r="BB239" s="363">
        <v>16702</v>
      </c>
      <c r="BC239" s="363">
        <v>545413</v>
      </c>
      <c r="BD239" s="363">
        <v>0</v>
      </c>
      <c r="BE239" s="363">
        <v>0</v>
      </c>
      <c r="BF239" s="363">
        <v>0</v>
      </c>
      <c r="BG239" s="363">
        <v>66077</v>
      </c>
      <c r="BH239" s="363">
        <v>6613</v>
      </c>
      <c r="BI239" s="363">
        <v>0</v>
      </c>
      <c r="BJ239" s="363">
        <v>58737</v>
      </c>
      <c r="BK239" s="363">
        <v>0</v>
      </c>
      <c r="BL239" s="363">
        <v>0</v>
      </c>
      <c r="BM239" s="363">
        <v>0</v>
      </c>
      <c r="BN239" s="363">
        <v>952972</v>
      </c>
      <c r="BO239" s="363">
        <v>34532</v>
      </c>
      <c r="BP239" s="363">
        <v>22780</v>
      </c>
      <c r="BQ239" s="363">
        <v>918586</v>
      </c>
      <c r="BR239" s="363">
        <v>8828</v>
      </c>
      <c r="BS239" s="363">
        <v>0</v>
      </c>
      <c r="BT239" s="363">
        <v>0</v>
      </c>
      <c r="BU239" s="363">
        <v>676804</v>
      </c>
      <c r="BV239" s="363">
        <v>14546</v>
      </c>
      <c r="BW239" s="363">
        <v>14447</v>
      </c>
      <c r="BX239" s="363">
        <v>657664</v>
      </c>
      <c r="BY239" s="363">
        <v>19634</v>
      </c>
      <c r="BZ239" s="363">
        <v>0</v>
      </c>
      <c r="CA239" s="363">
        <v>0</v>
      </c>
      <c r="CB239" s="363">
        <v>242378</v>
      </c>
      <c r="CC239" s="363">
        <v>184813</v>
      </c>
      <c r="CD239" s="363">
        <v>16983</v>
      </c>
      <c r="CE239" s="363">
        <v>82605</v>
      </c>
      <c r="CF239" s="363">
        <v>0</v>
      </c>
      <c r="CG239" s="363">
        <v>0</v>
      </c>
      <c r="CH239" s="363">
        <v>0</v>
      </c>
      <c r="CI239" s="363">
        <v>784984</v>
      </c>
      <c r="CJ239" s="363">
        <v>196662</v>
      </c>
      <c r="CK239" s="363">
        <v>52589</v>
      </c>
      <c r="CL239" s="363">
        <v>563686</v>
      </c>
      <c r="CM239" s="363">
        <v>0</v>
      </c>
      <c r="CN239" s="363">
        <v>0</v>
      </c>
      <c r="CO239" s="363">
        <v>137576</v>
      </c>
      <c r="CP239" s="363">
        <v>869016</v>
      </c>
      <c r="CQ239" s="363">
        <v>116906</v>
      </c>
      <c r="CR239" s="363">
        <v>350390</v>
      </c>
      <c r="CS239" s="363">
        <v>57791</v>
      </c>
      <c r="CT239" s="363">
        <v>250975</v>
      </c>
      <c r="CU239" s="363">
        <v>159614</v>
      </c>
      <c r="CV239" s="363">
        <v>169513</v>
      </c>
      <c r="CW239" s="363">
        <v>157440</v>
      </c>
      <c r="CX239" s="363">
        <v>0</v>
      </c>
      <c r="CY239" s="363">
        <v>0</v>
      </c>
      <c r="CZ239" s="363">
        <v>0</v>
      </c>
      <c r="DA239" s="363">
        <v>62204</v>
      </c>
      <c r="DB239" s="363">
        <v>95868</v>
      </c>
      <c r="DC239" s="363">
        <v>24454</v>
      </c>
      <c r="DD239" s="363">
        <v>2470950</v>
      </c>
      <c r="DE239" s="363">
        <v>837929</v>
      </c>
      <c r="DF239" s="363">
        <v>1154851</v>
      </c>
      <c r="DG239" s="363">
        <v>1354568</v>
      </c>
      <c r="DH239" s="363">
        <v>72219</v>
      </c>
      <c r="DI239" s="363">
        <v>30343</v>
      </c>
      <c r="DJ239" s="363">
        <v>0</v>
      </c>
      <c r="DK239" s="363">
        <v>4202944</v>
      </c>
      <c r="DL239" s="363">
        <v>3061704</v>
      </c>
      <c r="DM239" s="363">
        <v>2141718</v>
      </c>
      <c r="DN239" s="363">
        <v>673770</v>
      </c>
      <c r="DO239" s="363">
        <v>364058</v>
      </c>
      <c r="DP239" s="363">
        <v>345426</v>
      </c>
      <c r="DQ239" s="363">
        <v>1281987</v>
      </c>
      <c r="DR239" s="363">
        <v>0</v>
      </c>
      <c r="DS239" s="363">
        <v>88353</v>
      </c>
      <c r="DT239" s="363">
        <v>355532</v>
      </c>
      <c r="DU239" s="363">
        <v>159495</v>
      </c>
      <c r="DV239" s="363">
        <v>1579967</v>
      </c>
      <c r="DW239" s="363">
        <v>624126</v>
      </c>
      <c r="DX239" s="363">
        <v>376968</v>
      </c>
      <c r="DY239" s="363">
        <v>248705</v>
      </c>
      <c r="DZ239" s="363">
        <v>895447</v>
      </c>
      <c r="EA239" s="363">
        <v>0</v>
      </c>
      <c r="EB239" s="363">
        <v>63930</v>
      </c>
      <c r="EC239" s="363">
        <v>234726</v>
      </c>
      <c r="ED239" s="363">
        <v>132544</v>
      </c>
      <c r="EE239" s="363">
        <v>2873311</v>
      </c>
      <c r="EF239" s="363">
        <v>1082004</v>
      </c>
      <c r="EG239" s="363">
        <v>660796</v>
      </c>
      <c r="EH239" s="363">
        <v>485093</v>
      </c>
      <c r="EI239" s="363">
        <v>1759728</v>
      </c>
      <c r="EJ239" s="363">
        <v>0</v>
      </c>
      <c r="EK239" s="363">
        <v>116344</v>
      </c>
      <c r="EL239" s="363">
        <v>544915</v>
      </c>
      <c r="EM239" s="363">
        <v>248513</v>
      </c>
      <c r="EN239" s="363">
        <v>552496</v>
      </c>
      <c r="EO239" s="363">
        <v>179572</v>
      </c>
      <c r="EP239" s="363">
        <v>82634</v>
      </c>
      <c r="EQ239" s="363">
        <v>112078</v>
      </c>
      <c r="ER239" s="363">
        <v>268544</v>
      </c>
      <c r="ES239" s="363">
        <v>0</v>
      </c>
      <c r="ET239" s="363">
        <v>16782</v>
      </c>
      <c r="EU239" s="363">
        <v>24133</v>
      </c>
      <c r="EV239" s="363">
        <v>27156</v>
      </c>
      <c r="EW239" s="363">
        <v>1351987</v>
      </c>
      <c r="EX239" s="363">
        <v>461368</v>
      </c>
      <c r="EY239" s="363">
        <v>213511</v>
      </c>
      <c r="EZ239" s="363">
        <v>289160</v>
      </c>
      <c r="FA239" s="363">
        <v>655418</v>
      </c>
      <c r="FB239" s="363">
        <v>3959</v>
      </c>
      <c r="FC239" s="363">
        <v>91534</v>
      </c>
      <c r="FD239" s="363">
        <v>156079</v>
      </c>
      <c r="FE239" s="363">
        <v>60972</v>
      </c>
      <c r="FF239" s="363">
        <v>273885</v>
      </c>
      <c r="FG239" s="363">
        <v>105077</v>
      </c>
      <c r="FH239" s="363">
        <v>19677</v>
      </c>
      <c r="FI239" s="363">
        <v>19399</v>
      </c>
      <c r="FJ239" s="363">
        <v>36404</v>
      </c>
      <c r="FK239" s="363">
        <v>8852</v>
      </c>
      <c r="FL239" s="363">
        <v>0</v>
      </c>
      <c r="FM239" s="363">
        <v>7256</v>
      </c>
      <c r="FN239" s="363">
        <v>3511</v>
      </c>
      <c r="FO239" s="363">
        <v>236044</v>
      </c>
      <c r="FP239" s="363">
        <v>176905</v>
      </c>
      <c r="FQ239" s="363">
        <v>5355</v>
      </c>
      <c r="FR239" s="363">
        <v>3489</v>
      </c>
      <c r="FS239" s="363">
        <v>88153</v>
      </c>
      <c r="FT239" s="363">
        <v>0</v>
      </c>
      <c r="FU239" s="363">
        <v>0</v>
      </c>
      <c r="FV239" s="363">
        <v>8397</v>
      </c>
      <c r="FW239" s="363">
        <v>0</v>
      </c>
      <c r="FX239" s="363">
        <v>988950</v>
      </c>
      <c r="FY239" s="363">
        <v>217200</v>
      </c>
      <c r="FZ239" s="363">
        <v>165249</v>
      </c>
      <c r="GA239" s="363">
        <v>101909</v>
      </c>
      <c r="GB239" s="363">
        <v>652382</v>
      </c>
      <c r="GC239" s="363">
        <v>0</v>
      </c>
      <c r="GD239" s="363">
        <v>17254</v>
      </c>
      <c r="GE239" s="363">
        <v>71770</v>
      </c>
      <c r="GF239" s="363">
        <v>21275</v>
      </c>
      <c r="GG239" s="363">
        <v>246890</v>
      </c>
      <c r="GH239" s="363">
        <v>22795</v>
      </c>
      <c r="GI239" s="363">
        <v>15540</v>
      </c>
      <c r="GJ239" s="363">
        <v>10181</v>
      </c>
      <c r="GK239" s="363">
        <v>133706</v>
      </c>
      <c r="GL239" s="363">
        <v>151986</v>
      </c>
      <c r="GM239" s="363">
        <v>0</v>
      </c>
      <c r="GN239" s="363">
        <v>0</v>
      </c>
      <c r="GO239" s="363">
        <v>0</v>
      </c>
      <c r="GP239" s="363">
        <v>109846</v>
      </c>
      <c r="GQ239" s="363">
        <v>12120</v>
      </c>
      <c r="GR239" s="363">
        <v>56999</v>
      </c>
      <c r="GS239" s="363">
        <v>46781</v>
      </c>
      <c r="GT239" s="363">
        <v>0</v>
      </c>
      <c r="GU239" s="363">
        <v>0</v>
      </c>
      <c r="GV239" s="363">
        <v>0</v>
      </c>
      <c r="GW239" s="363">
        <v>13336</v>
      </c>
      <c r="GX239" s="363">
        <v>0</v>
      </c>
      <c r="GY239" s="363">
        <v>509836</v>
      </c>
      <c r="GZ239" s="363">
        <v>256257</v>
      </c>
      <c r="HA239" s="363">
        <v>108826</v>
      </c>
      <c r="HB239" s="363">
        <v>19031</v>
      </c>
      <c r="HC239" s="363">
        <v>205608</v>
      </c>
      <c r="HD239" s="363">
        <v>10482</v>
      </c>
      <c r="HE239" s="363">
        <v>13252</v>
      </c>
      <c r="HF239" s="363">
        <v>45921</v>
      </c>
      <c r="HG239" s="363">
        <v>9768</v>
      </c>
      <c r="HH239" s="363">
        <v>1938346</v>
      </c>
    </row>
    <row r="240" spans="1:216" ht="15" x14ac:dyDescent="0.25">
      <c r="A240" s="356" t="s">
        <v>446</v>
      </c>
      <c r="B240" s="363">
        <v>4179778</v>
      </c>
      <c r="C240" s="363">
        <v>1097435</v>
      </c>
      <c r="D240" s="363">
        <v>845279</v>
      </c>
      <c r="E240" s="363">
        <v>627934</v>
      </c>
      <c r="F240" s="363">
        <v>474210</v>
      </c>
      <c r="G240" s="363">
        <v>293738</v>
      </c>
      <c r="H240" s="363">
        <v>307372</v>
      </c>
      <c r="I240" s="363">
        <v>175192</v>
      </c>
      <c r="J240" s="363">
        <v>204173</v>
      </c>
      <c r="K240" s="363">
        <v>149242</v>
      </c>
      <c r="L240" s="363">
        <v>123700</v>
      </c>
      <c r="M240" s="363">
        <v>37864</v>
      </c>
      <c r="N240" s="363">
        <v>17333</v>
      </c>
      <c r="O240" s="363">
        <v>8718</v>
      </c>
      <c r="P240" s="363">
        <v>7667</v>
      </c>
      <c r="Q240" s="363">
        <v>140182</v>
      </c>
      <c r="R240" s="363">
        <v>38395</v>
      </c>
      <c r="S240" s="363">
        <v>43273</v>
      </c>
      <c r="T240" s="363">
        <v>384628</v>
      </c>
      <c r="U240" s="363">
        <v>314810</v>
      </c>
      <c r="V240" s="363">
        <v>76314</v>
      </c>
      <c r="W240" s="363">
        <v>234427</v>
      </c>
      <c r="X240" s="363">
        <v>218408</v>
      </c>
      <c r="Y240" s="363">
        <v>22002</v>
      </c>
      <c r="Z240" s="363">
        <v>2704168</v>
      </c>
      <c r="AA240" s="363">
        <v>2411754</v>
      </c>
      <c r="AB240" s="363">
        <v>174239</v>
      </c>
      <c r="AC240" s="363">
        <v>1115930</v>
      </c>
      <c r="AD240" s="363">
        <v>648311</v>
      </c>
      <c r="AE240" s="363">
        <v>111601</v>
      </c>
      <c r="AF240" s="363">
        <v>584031</v>
      </c>
      <c r="AG240" s="363">
        <v>657204</v>
      </c>
      <c r="AH240" s="363">
        <v>1047729</v>
      </c>
      <c r="AI240" s="363">
        <v>400510</v>
      </c>
      <c r="AJ240" s="363">
        <v>992928</v>
      </c>
      <c r="AK240" s="363">
        <v>257075</v>
      </c>
      <c r="AL240" s="363">
        <v>50272</v>
      </c>
      <c r="AM240" s="363">
        <v>946070</v>
      </c>
      <c r="AN240" s="363">
        <v>3148</v>
      </c>
      <c r="AO240" s="363">
        <v>284983</v>
      </c>
      <c r="AP240" s="363">
        <v>415123</v>
      </c>
      <c r="AQ240" s="363">
        <v>6870</v>
      </c>
      <c r="AR240" s="363">
        <v>225657</v>
      </c>
      <c r="AS240" s="363">
        <v>91042</v>
      </c>
      <c r="AT240" s="363">
        <v>166943</v>
      </c>
      <c r="AU240" s="363">
        <v>56210</v>
      </c>
      <c r="AV240" s="363">
        <v>208147</v>
      </c>
      <c r="AW240" s="363">
        <v>11783</v>
      </c>
      <c r="AX240" s="363">
        <v>7563</v>
      </c>
      <c r="AY240" s="363">
        <v>1338037</v>
      </c>
      <c r="AZ240" s="363">
        <v>256037</v>
      </c>
      <c r="BA240" s="363">
        <v>13072</v>
      </c>
      <c r="BB240" s="363">
        <v>38101</v>
      </c>
      <c r="BC240" s="363">
        <v>192734</v>
      </c>
      <c r="BD240" s="363">
        <v>35363</v>
      </c>
      <c r="BE240" s="363">
        <v>0</v>
      </c>
      <c r="BF240" s="363">
        <v>0</v>
      </c>
      <c r="BG240" s="363">
        <v>12087</v>
      </c>
      <c r="BH240" s="363">
        <v>11942</v>
      </c>
      <c r="BI240" s="363">
        <v>9163</v>
      </c>
      <c r="BJ240" s="363">
        <v>3604</v>
      </c>
      <c r="BK240" s="363">
        <v>0</v>
      </c>
      <c r="BL240" s="363">
        <v>0</v>
      </c>
      <c r="BM240" s="363">
        <v>0</v>
      </c>
      <c r="BN240" s="363">
        <v>482519</v>
      </c>
      <c r="BO240" s="363">
        <v>0</v>
      </c>
      <c r="BP240" s="363">
        <v>27623</v>
      </c>
      <c r="BQ240" s="363">
        <v>458731</v>
      </c>
      <c r="BR240" s="363">
        <v>0</v>
      </c>
      <c r="BS240" s="363">
        <v>0</v>
      </c>
      <c r="BT240" s="363">
        <v>0</v>
      </c>
      <c r="BU240" s="363">
        <v>356218</v>
      </c>
      <c r="BV240" s="363">
        <v>16282</v>
      </c>
      <c r="BW240" s="363">
        <v>13737</v>
      </c>
      <c r="BX240" s="363">
        <v>332435</v>
      </c>
      <c r="BY240" s="363">
        <v>9478</v>
      </c>
      <c r="BZ240" s="363">
        <v>0</v>
      </c>
      <c r="CA240" s="363">
        <v>0</v>
      </c>
      <c r="CB240" s="363">
        <v>11628</v>
      </c>
      <c r="CC240" s="363">
        <v>0</v>
      </c>
      <c r="CD240" s="363">
        <v>13212</v>
      </c>
      <c r="CE240" s="363">
        <v>11942</v>
      </c>
      <c r="CF240" s="363">
        <v>0</v>
      </c>
      <c r="CG240" s="363">
        <v>0</v>
      </c>
      <c r="CH240" s="363">
        <v>0</v>
      </c>
      <c r="CI240" s="363">
        <v>769350</v>
      </c>
      <c r="CJ240" s="363">
        <v>159866</v>
      </c>
      <c r="CK240" s="363">
        <v>73684</v>
      </c>
      <c r="CL240" s="363">
        <v>397897</v>
      </c>
      <c r="CM240" s="363">
        <v>0</v>
      </c>
      <c r="CN240" s="363">
        <v>0</v>
      </c>
      <c r="CO240" s="363">
        <v>322186</v>
      </c>
      <c r="CP240" s="363">
        <v>444342</v>
      </c>
      <c r="CQ240" s="363">
        <v>74297</v>
      </c>
      <c r="CR240" s="363">
        <v>176841</v>
      </c>
      <c r="CS240" s="363">
        <v>62579</v>
      </c>
      <c r="CT240" s="363">
        <v>84303</v>
      </c>
      <c r="CU240" s="363">
        <v>66284</v>
      </c>
      <c r="CV240" s="363">
        <v>71927</v>
      </c>
      <c r="CW240" s="363">
        <v>62359</v>
      </c>
      <c r="CX240" s="363">
        <v>0</v>
      </c>
      <c r="CY240" s="363">
        <v>0</v>
      </c>
      <c r="CZ240" s="363">
        <v>0</v>
      </c>
      <c r="DA240" s="363">
        <v>9785</v>
      </c>
      <c r="DB240" s="363">
        <v>45099</v>
      </c>
      <c r="DC240" s="363">
        <v>4478</v>
      </c>
      <c r="DD240" s="363">
        <v>1714178</v>
      </c>
      <c r="DE240" s="363">
        <v>641450</v>
      </c>
      <c r="DF240" s="363">
        <v>1075636</v>
      </c>
      <c r="DG240" s="363">
        <v>732498</v>
      </c>
      <c r="DH240" s="363">
        <v>42355</v>
      </c>
      <c r="DI240" s="363">
        <v>0</v>
      </c>
      <c r="DJ240" s="363">
        <v>23067</v>
      </c>
      <c r="DK240" s="363">
        <v>2872107</v>
      </c>
      <c r="DL240" s="363">
        <v>2166629</v>
      </c>
      <c r="DM240" s="363">
        <v>1308218</v>
      </c>
      <c r="DN240" s="363">
        <v>413657</v>
      </c>
      <c r="DO240" s="363">
        <v>298142</v>
      </c>
      <c r="DP240" s="363">
        <v>304870</v>
      </c>
      <c r="DQ240" s="363">
        <v>728999</v>
      </c>
      <c r="DR240" s="363">
        <v>7357</v>
      </c>
      <c r="DS240" s="363">
        <v>70616</v>
      </c>
      <c r="DT240" s="363">
        <v>273819</v>
      </c>
      <c r="DU240" s="363">
        <v>112680</v>
      </c>
      <c r="DV240" s="363">
        <v>1254257</v>
      </c>
      <c r="DW240" s="363">
        <v>500495</v>
      </c>
      <c r="DX240" s="363">
        <v>271697</v>
      </c>
      <c r="DY240" s="363">
        <v>219522</v>
      </c>
      <c r="DZ240" s="363">
        <v>722813</v>
      </c>
      <c r="EA240" s="363">
        <v>0</v>
      </c>
      <c r="EB240" s="363">
        <v>49455</v>
      </c>
      <c r="EC240" s="363">
        <v>237700</v>
      </c>
      <c r="ED240" s="363">
        <v>95400</v>
      </c>
      <c r="EE240" s="363">
        <v>2041390</v>
      </c>
      <c r="EF240" s="363">
        <v>809426</v>
      </c>
      <c r="EG240" s="363">
        <v>520543</v>
      </c>
      <c r="EH240" s="363">
        <v>432862</v>
      </c>
      <c r="EI240" s="363">
        <v>1228985</v>
      </c>
      <c r="EJ240" s="363">
        <v>7357</v>
      </c>
      <c r="EK240" s="363">
        <v>116977</v>
      </c>
      <c r="EL240" s="363">
        <v>456050</v>
      </c>
      <c r="EM240" s="363">
        <v>196507</v>
      </c>
      <c r="EN240" s="363">
        <v>300625</v>
      </c>
      <c r="EO240" s="363">
        <v>23966</v>
      </c>
      <c r="EP240" s="363">
        <v>27789</v>
      </c>
      <c r="EQ240" s="363">
        <v>54951</v>
      </c>
      <c r="ER240" s="363">
        <v>164503</v>
      </c>
      <c r="ES240" s="363">
        <v>0</v>
      </c>
      <c r="ET240" s="363">
        <v>3475</v>
      </c>
      <c r="EU240" s="363">
        <v>11230</v>
      </c>
      <c r="EV240" s="363">
        <v>16320</v>
      </c>
      <c r="EW240" s="363">
        <v>637088</v>
      </c>
      <c r="EX240" s="363">
        <v>150172</v>
      </c>
      <c r="EY240" s="363">
        <v>82532</v>
      </c>
      <c r="EZ240" s="363">
        <v>113835</v>
      </c>
      <c r="FA240" s="363">
        <v>308284</v>
      </c>
      <c r="FB240" s="363">
        <v>4617</v>
      </c>
      <c r="FC240" s="363">
        <v>21539</v>
      </c>
      <c r="FD240" s="363">
        <v>125212</v>
      </c>
      <c r="FE240" s="363">
        <v>41878</v>
      </c>
      <c r="FF240" s="363">
        <v>457911</v>
      </c>
      <c r="FG240" s="363">
        <v>150878</v>
      </c>
      <c r="FH240" s="363">
        <v>60418</v>
      </c>
      <c r="FI240" s="363">
        <v>105309</v>
      </c>
      <c r="FJ240" s="363">
        <v>109805</v>
      </c>
      <c r="FK240" s="363">
        <v>0</v>
      </c>
      <c r="FL240" s="363">
        <v>0</v>
      </c>
      <c r="FM240" s="363">
        <v>33830</v>
      </c>
      <c r="FN240" s="363">
        <v>20554</v>
      </c>
      <c r="FO240" s="363">
        <v>118284</v>
      </c>
      <c r="FP240" s="363">
        <v>61852</v>
      </c>
      <c r="FQ240" s="363">
        <v>0</v>
      </c>
      <c r="FR240" s="363">
        <v>0</v>
      </c>
      <c r="FS240" s="363">
        <v>55883</v>
      </c>
      <c r="FT240" s="363">
        <v>0</v>
      </c>
      <c r="FU240" s="363">
        <v>0</v>
      </c>
      <c r="FV240" s="363">
        <v>8601</v>
      </c>
      <c r="FW240" s="363">
        <v>2970</v>
      </c>
      <c r="FX240" s="363">
        <v>804032</v>
      </c>
      <c r="FY240" s="363">
        <v>270342</v>
      </c>
      <c r="FZ240" s="363">
        <v>171525</v>
      </c>
      <c r="GA240" s="363">
        <v>157887</v>
      </c>
      <c r="GB240" s="363">
        <v>382224</v>
      </c>
      <c r="GC240" s="363">
        <v>0</v>
      </c>
      <c r="GD240" s="363">
        <v>10909</v>
      </c>
      <c r="GE240" s="363">
        <v>25116</v>
      </c>
      <c r="GF240" s="363">
        <v>20867</v>
      </c>
      <c r="GG240" s="363">
        <v>187369</v>
      </c>
      <c r="GH240" s="363">
        <v>0</v>
      </c>
      <c r="GI240" s="363">
        <v>0</v>
      </c>
      <c r="GJ240" s="363">
        <v>6469</v>
      </c>
      <c r="GK240" s="363">
        <v>104317</v>
      </c>
      <c r="GL240" s="363">
        <v>128773</v>
      </c>
      <c r="GM240" s="363">
        <v>0</v>
      </c>
      <c r="GN240" s="363">
        <v>0</v>
      </c>
      <c r="GO240" s="363">
        <v>0</v>
      </c>
      <c r="GP240" s="363">
        <v>98335</v>
      </c>
      <c r="GQ240" s="363">
        <v>0</v>
      </c>
      <c r="GR240" s="363">
        <v>67537</v>
      </c>
      <c r="GS240" s="363">
        <v>42773</v>
      </c>
      <c r="GT240" s="363">
        <v>0</v>
      </c>
      <c r="GU240" s="363">
        <v>0</v>
      </c>
      <c r="GV240" s="363">
        <v>0</v>
      </c>
      <c r="GW240" s="363">
        <v>0</v>
      </c>
      <c r="GX240" s="363">
        <v>0</v>
      </c>
      <c r="GY240" s="363">
        <v>437303</v>
      </c>
      <c r="GZ240" s="363">
        <v>136449</v>
      </c>
      <c r="HA240" s="363">
        <v>51116</v>
      </c>
      <c r="HB240" s="363">
        <v>53998</v>
      </c>
      <c r="HC240" s="363">
        <v>201667</v>
      </c>
      <c r="HD240" s="363">
        <v>15600</v>
      </c>
      <c r="HE240" s="363">
        <v>19132</v>
      </c>
      <c r="HF240" s="363">
        <v>89356</v>
      </c>
      <c r="HG240" s="363">
        <v>62430</v>
      </c>
      <c r="HH240" s="363">
        <v>1367113</v>
      </c>
    </row>
    <row r="241" spans="1:216" ht="15" x14ac:dyDescent="0.25">
      <c r="A241" s="356" t="s">
        <v>447</v>
      </c>
      <c r="B241" s="363">
        <v>2930782</v>
      </c>
      <c r="C241" s="363">
        <v>730224</v>
      </c>
      <c r="D241" s="363">
        <v>566639</v>
      </c>
      <c r="E241" s="363">
        <v>385148</v>
      </c>
      <c r="F241" s="363">
        <v>272069</v>
      </c>
      <c r="G241" s="363">
        <v>205130</v>
      </c>
      <c r="H241" s="363">
        <v>234177</v>
      </c>
      <c r="I241" s="363">
        <v>84510</v>
      </c>
      <c r="J241" s="363">
        <v>182869</v>
      </c>
      <c r="K241" s="363">
        <v>62774</v>
      </c>
      <c r="L241" s="363">
        <v>51332</v>
      </c>
      <c r="M241" s="363">
        <v>16100</v>
      </c>
      <c r="N241" s="363">
        <v>22230</v>
      </c>
      <c r="O241" s="363">
        <v>11308</v>
      </c>
      <c r="P241" s="363">
        <v>13527</v>
      </c>
      <c r="Q241" s="363">
        <v>71191</v>
      </c>
      <c r="R241" s="363">
        <v>21690</v>
      </c>
      <c r="S241" s="363">
        <v>22097</v>
      </c>
      <c r="T241" s="363">
        <v>201022</v>
      </c>
      <c r="U241" s="363">
        <v>174856</v>
      </c>
      <c r="V241" s="363">
        <v>51322</v>
      </c>
      <c r="W241" s="363">
        <v>98461</v>
      </c>
      <c r="X241" s="363">
        <v>67756</v>
      </c>
      <c r="Y241" s="363">
        <v>32399</v>
      </c>
      <c r="Z241" s="363">
        <v>1956211</v>
      </c>
      <c r="AA241" s="363">
        <v>1749010</v>
      </c>
      <c r="AB241" s="363">
        <v>95352</v>
      </c>
      <c r="AC241" s="363">
        <v>718035</v>
      </c>
      <c r="AD241" s="363">
        <v>685033</v>
      </c>
      <c r="AE241" s="363">
        <v>37708</v>
      </c>
      <c r="AF241" s="363">
        <v>259100</v>
      </c>
      <c r="AG241" s="363">
        <v>175616</v>
      </c>
      <c r="AH241" s="363">
        <v>423716</v>
      </c>
      <c r="AI241" s="363">
        <v>216336</v>
      </c>
      <c r="AJ241" s="363">
        <v>803261</v>
      </c>
      <c r="AK241" s="363">
        <v>137383</v>
      </c>
      <c r="AL241" s="363">
        <v>43335</v>
      </c>
      <c r="AM241" s="363">
        <v>684279</v>
      </c>
      <c r="AN241" s="363">
        <v>13589</v>
      </c>
      <c r="AO241" s="363">
        <v>181253</v>
      </c>
      <c r="AP241" s="363">
        <v>396273</v>
      </c>
      <c r="AQ241" s="363">
        <v>0</v>
      </c>
      <c r="AR241" s="363">
        <v>104806</v>
      </c>
      <c r="AS241" s="363">
        <v>17998</v>
      </c>
      <c r="AT241" s="363">
        <v>94250</v>
      </c>
      <c r="AU241" s="363">
        <v>53571</v>
      </c>
      <c r="AV241" s="363">
        <v>140915</v>
      </c>
      <c r="AW241" s="363">
        <v>32231</v>
      </c>
      <c r="AX241" s="363">
        <v>0</v>
      </c>
      <c r="AY241" s="363">
        <v>1036819</v>
      </c>
      <c r="AZ241" s="363">
        <v>222227</v>
      </c>
      <c r="BA241" s="363">
        <v>7297</v>
      </c>
      <c r="BB241" s="363">
        <v>6639</v>
      </c>
      <c r="BC241" s="363">
        <v>211321</v>
      </c>
      <c r="BD241" s="363">
        <v>0</v>
      </c>
      <c r="BE241" s="363">
        <v>0</v>
      </c>
      <c r="BF241" s="363">
        <v>0</v>
      </c>
      <c r="BG241" s="363">
        <v>13575</v>
      </c>
      <c r="BH241" s="363">
        <v>17398</v>
      </c>
      <c r="BI241" s="363">
        <v>7668</v>
      </c>
      <c r="BJ241" s="363">
        <v>7669</v>
      </c>
      <c r="BK241" s="363">
        <v>0</v>
      </c>
      <c r="BL241" s="363">
        <v>0</v>
      </c>
      <c r="BM241" s="363">
        <v>0</v>
      </c>
      <c r="BN241" s="363">
        <v>291140</v>
      </c>
      <c r="BO241" s="363">
        <v>0</v>
      </c>
      <c r="BP241" s="363">
        <v>16250</v>
      </c>
      <c r="BQ241" s="363">
        <v>275597</v>
      </c>
      <c r="BR241" s="363">
        <v>1554</v>
      </c>
      <c r="BS241" s="363">
        <v>0</v>
      </c>
      <c r="BT241" s="363">
        <v>0</v>
      </c>
      <c r="BU241" s="363">
        <v>313634</v>
      </c>
      <c r="BV241" s="363">
        <v>0</v>
      </c>
      <c r="BW241" s="363">
        <v>27640</v>
      </c>
      <c r="BX241" s="363">
        <v>281601</v>
      </c>
      <c r="BY241" s="363">
        <v>3159</v>
      </c>
      <c r="BZ241" s="363">
        <v>0</v>
      </c>
      <c r="CA241" s="363">
        <v>0</v>
      </c>
      <c r="CB241" s="363">
        <v>23904</v>
      </c>
      <c r="CC241" s="363">
        <v>14781</v>
      </c>
      <c r="CD241" s="363">
        <v>0</v>
      </c>
      <c r="CE241" s="363">
        <v>9450</v>
      </c>
      <c r="CF241" s="363">
        <v>0</v>
      </c>
      <c r="CG241" s="363">
        <v>0</v>
      </c>
      <c r="CH241" s="363">
        <v>0</v>
      </c>
      <c r="CI241" s="363">
        <v>534725</v>
      </c>
      <c r="CJ241" s="363">
        <v>170199</v>
      </c>
      <c r="CK241" s="363">
        <v>22151</v>
      </c>
      <c r="CL241" s="363">
        <v>363594</v>
      </c>
      <c r="CM241" s="363">
        <v>2322</v>
      </c>
      <c r="CN241" s="363">
        <v>0</v>
      </c>
      <c r="CO241" s="363">
        <v>86372</v>
      </c>
      <c r="CP241" s="363">
        <v>363956</v>
      </c>
      <c r="CQ241" s="363">
        <v>36577</v>
      </c>
      <c r="CR241" s="363">
        <v>122382</v>
      </c>
      <c r="CS241" s="363">
        <v>18003</v>
      </c>
      <c r="CT241" s="363">
        <v>107978</v>
      </c>
      <c r="CU241" s="363">
        <v>83165</v>
      </c>
      <c r="CV241" s="363">
        <v>36628</v>
      </c>
      <c r="CW241" s="363">
        <v>110662</v>
      </c>
      <c r="CX241" s="363">
        <v>0</v>
      </c>
      <c r="CY241" s="363">
        <v>0</v>
      </c>
      <c r="CZ241" s="363">
        <v>0</v>
      </c>
      <c r="DA241" s="363">
        <v>36200</v>
      </c>
      <c r="DB241" s="363">
        <v>70308</v>
      </c>
      <c r="DC241" s="363">
        <v>14437</v>
      </c>
      <c r="DD241" s="363">
        <v>1203513</v>
      </c>
      <c r="DE241" s="363">
        <v>465088</v>
      </c>
      <c r="DF241" s="363">
        <v>561761</v>
      </c>
      <c r="DG241" s="363">
        <v>611097</v>
      </c>
      <c r="DH241" s="363">
        <v>38987</v>
      </c>
      <c r="DI241" s="363">
        <v>22273</v>
      </c>
      <c r="DJ241" s="363">
        <v>3617</v>
      </c>
      <c r="DK241" s="363">
        <v>1966087</v>
      </c>
      <c r="DL241" s="363">
        <v>1479987</v>
      </c>
      <c r="DM241" s="363">
        <v>972750</v>
      </c>
      <c r="DN241" s="363">
        <v>397134</v>
      </c>
      <c r="DO241" s="363">
        <v>140717</v>
      </c>
      <c r="DP241" s="363">
        <v>143137</v>
      </c>
      <c r="DQ241" s="363">
        <v>462380</v>
      </c>
      <c r="DR241" s="363">
        <v>0</v>
      </c>
      <c r="DS241" s="363">
        <v>48496</v>
      </c>
      <c r="DT241" s="363">
        <v>120612</v>
      </c>
      <c r="DU241" s="363">
        <v>52158</v>
      </c>
      <c r="DV241" s="363">
        <v>743240</v>
      </c>
      <c r="DW241" s="363">
        <v>287135</v>
      </c>
      <c r="DX241" s="363">
        <v>155071</v>
      </c>
      <c r="DY241" s="363">
        <v>94924</v>
      </c>
      <c r="DZ241" s="363">
        <v>440625</v>
      </c>
      <c r="EA241" s="363">
        <v>0</v>
      </c>
      <c r="EB241" s="363">
        <v>36074</v>
      </c>
      <c r="EC241" s="363">
        <v>148748</v>
      </c>
      <c r="ED241" s="363">
        <v>60407</v>
      </c>
      <c r="EE241" s="363">
        <v>1376767</v>
      </c>
      <c r="EF241" s="363">
        <v>621479</v>
      </c>
      <c r="EG241" s="363">
        <v>251833</v>
      </c>
      <c r="EH241" s="363">
        <v>192970</v>
      </c>
      <c r="EI241" s="363">
        <v>726510</v>
      </c>
      <c r="EJ241" s="363">
        <v>0</v>
      </c>
      <c r="EK241" s="363">
        <v>71184</v>
      </c>
      <c r="EL241" s="363">
        <v>231792</v>
      </c>
      <c r="EM241" s="363">
        <v>90746</v>
      </c>
      <c r="EN241" s="363">
        <v>254631</v>
      </c>
      <c r="EO241" s="363">
        <v>25366</v>
      </c>
      <c r="EP241" s="363">
        <v>22698</v>
      </c>
      <c r="EQ241" s="363">
        <v>38781</v>
      </c>
      <c r="ER241" s="363">
        <v>176109</v>
      </c>
      <c r="ES241" s="363">
        <v>0</v>
      </c>
      <c r="ET241" s="363">
        <v>1846</v>
      </c>
      <c r="EU241" s="363">
        <v>17350</v>
      </c>
      <c r="EV241" s="363">
        <v>0</v>
      </c>
      <c r="EW241" s="363">
        <v>524239</v>
      </c>
      <c r="EX241" s="363">
        <v>170707</v>
      </c>
      <c r="EY241" s="363">
        <v>70197</v>
      </c>
      <c r="EZ241" s="363">
        <v>92891</v>
      </c>
      <c r="FA241" s="363">
        <v>218193</v>
      </c>
      <c r="FB241" s="363">
        <v>0</v>
      </c>
      <c r="FC241" s="363">
        <v>7069</v>
      </c>
      <c r="FD241" s="363">
        <v>49473</v>
      </c>
      <c r="FE241" s="363">
        <v>33460</v>
      </c>
      <c r="FF241" s="363">
        <v>219352</v>
      </c>
      <c r="FG241" s="363">
        <v>129257</v>
      </c>
      <c r="FH241" s="363">
        <v>7306</v>
      </c>
      <c r="FI241" s="363">
        <v>12030</v>
      </c>
      <c r="FJ241" s="363">
        <v>57367</v>
      </c>
      <c r="FK241" s="363">
        <v>0</v>
      </c>
      <c r="FL241" s="363">
        <v>2539</v>
      </c>
      <c r="FM241" s="363">
        <v>0</v>
      </c>
      <c r="FN241" s="363">
        <v>2432</v>
      </c>
      <c r="FO241" s="363">
        <v>123471</v>
      </c>
      <c r="FP241" s="363">
        <v>104278</v>
      </c>
      <c r="FQ241" s="363">
        <v>12137</v>
      </c>
      <c r="FR241" s="363">
        <v>3843</v>
      </c>
      <c r="FS241" s="363">
        <v>24280</v>
      </c>
      <c r="FT241" s="363">
        <v>0</v>
      </c>
      <c r="FU241" s="363">
        <v>0</v>
      </c>
      <c r="FV241" s="363">
        <v>0</v>
      </c>
      <c r="FW241" s="363">
        <v>0</v>
      </c>
      <c r="FX241" s="363">
        <v>491735</v>
      </c>
      <c r="FY241" s="363">
        <v>122148</v>
      </c>
      <c r="FZ241" s="363">
        <v>144195</v>
      </c>
      <c r="GA241" s="363">
        <v>69904</v>
      </c>
      <c r="GB241" s="363">
        <v>261363</v>
      </c>
      <c r="GC241" s="363">
        <v>0</v>
      </c>
      <c r="GD241" s="363">
        <v>5956</v>
      </c>
      <c r="GE241" s="363">
        <v>49868</v>
      </c>
      <c r="GF241" s="363">
        <v>0</v>
      </c>
      <c r="GG241" s="363">
        <v>130675</v>
      </c>
      <c r="GH241" s="363">
        <v>24160</v>
      </c>
      <c r="GI241" s="363">
        <v>0</v>
      </c>
      <c r="GJ241" s="363">
        <v>0</v>
      </c>
      <c r="GK241" s="363">
        <v>49382</v>
      </c>
      <c r="GL241" s="363">
        <v>70472</v>
      </c>
      <c r="GM241" s="363">
        <v>0</v>
      </c>
      <c r="GN241" s="363">
        <v>0</v>
      </c>
      <c r="GO241" s="363">
        <v>0</v>
      </c>
      <c r="GP241" s="363">
        <v>19191</v>
      </c>
      <c r="GQ241" s="363">
        <v>0</v>
      </c>
      <c r="GR241" s="363">
        <v>19191</v>
      </c>
      <c r="GS241" s="363">
        <v>0</v>
      </c>
      <c r="GT241" s="363">
        <v>0</v>
      </c>
      <c r="GU241" s="363">
        <v>0</v>
      </c>
      <c r="GV241" s="363">
        <v>0</v>
      </c>
      <c r="GW241" s="363">
        <v>0</v>
      </c>
      <c r="GX241" s="363">
        <v>0</v>
      </c>
      <c r="GY241" s="363">
        <v>162742</v>
      </c>
      <c r="GZ241" s="363">
        <v>66712</v>
      </c>
      <c r="HA241" s="363">
        <v>25615</v>
      </c>
      <c r="HB241" s="363">
        <v>8347</v>
      </c>
      <c r="HC241" s="363">
        <v>54144</v>
      </c>
      <c r="HD241" s="363">
        <v>5434</v>
      </c>
      <c r="HE241" s="363">
        <v>6866</v>
      </c>
      <c r="HF241" s="363">
        <v>16505</v>
      </c>
      <c r="HG241" s="363">
        <v>6930</v>
      </c>
      <c r="HH241" s="363">
        <v>997208</v>
      </c>
    </row>
    <row r="242" spans="1:216" ht="15" x14ac:dyDescent="0.25">
      <c r="A242" s="356" t="s">
        <v>448</v>
      </c>
      <c r="B242" s="363">
        <v>2832771</v>
      </c>
      <c r="C242" s="363">
        <v>830056</v>
      </c>
      <c r="D242" s="363">
        <v>629941</v>
      </c>
      <c r="E242" s="363">
        <v>424758</v>
      </c>
      <c r="F242" s="363">
        <v>186748</v>
      </c>
      <c r="G242" s="363">
        <v>331667</v>
      </c>
      <c r="H242" s="363">
        <v>279090</v>
      </c>
      <c r="I242" s="363">
        <v>66632</v>
      </c>
      <c r="J242" s="363">
        <v>254076</v>
      </c>
      <c r="K242" s="363">
        <v>88932</v>
      </c>
      <c r="L242" s="363">
        <v>44266</v>
      </c>
      <c r="M242" s="363">
        <v>51966</v>
      </c>
      <c r="N242" s="363">
        <v>25399</v>
      </c>
      <c r="O242" s="363">
        <v>10336</v>
      </c>
      <c r="P242" s="363">
        <v>17192</v>
      </c>
      <c r="Q242" s="363">
        <v>33533</v>
      </c>
      <c r="R242" s="363">
        <v>15905</v>
      </c>
      <c r="S242" s="363">
        <v>12116</v>
      </c>
      <c r="T242" s="363">
        <v>289642</v>
      </c>
      <c r="U242" s="363">
        <v>181067</v>
      </c>
      <c r="V242" s="363">
        <v>135091</v>
      </c>
      <c r="W242" s="363">
        <v>126936</v>
      </c>
      <c r="X242" s="363">
        <v>96016</v>
      </c>
      <c r="Y242" s="363">
        <v>31176</v>
      </c>
      <c r="Z242" s="363">
        <v>1758921</v>
      </c>
      <c r="AA242" s="363">
        <v>1617113</v>
      </c>
      <c r="AB242" s="363">
        <v>57301</v>
      </c>
      <c r="AC242" s="363">
        <v>556029</v>
      </c>
      <c r="AD242" s="363">
        <v>470606</v>
      </c>
      <c r="AE242" s="363">
        <v>33377</v>
      </c>
      <c r="AF242" s="363">
        <v>272293</v>
      </c>
      <c r="AG242" s="363">
        <v>256574</v>
      </c>
      <c r="AH242" s="363">
        <v>431210</v>
      </c>
      <c r="AI242" s="363">
        <v>506053</v>
      </c>
      <c r="AJ242" s="363">
        <v>770694</v>
      </c>
      <c r="AK242" s="363">
        <v>72664</v>
      </c>
      <c r="AL242" s="363">
        <v>61658</v>
      </c>
      <c r="AM242" s="363">
        <v>502072</v>
      </c>
      <c r="AN242" s="363">
        <v>12632</v>
      </c>
      <c r="AO242" s="363">
        <v>153405</v>
      </c>
      <c r="AP242" s="363">
        <v>181217</v>
      </c>
      <c r="AQ242" s="363">
        <v>0</v>
      </c>
      <c r="AR242" s="363">
        <v>61964</v>
      </c>
      <c r="AS242" s="363">
        <v>18097</v>
      </c>
      <c r="AT242" s="363">
        <v>26200</v>
      </c>
      <c r="AU242" s="363">
        <v>105916</v>
      </c>
      <c r="AV242" s="363">
        <v>180526</v>
      </c>
      <c r="AW242" s="363">
        <v>12604</v>
      </c>
      <c r="AX242" s="363">
        <v>29155</v>
      </c>
      <c r="AY242" s="363">
        <v>1060415</v>
      </c>
      <c r="AZ242" s="363">
        <v>67522</v>
      </c>
      <c r="BA242" s="363">
        <v>29582</v>
      </c>
      <c r="BB242" s="363">
        <v>0</v>
      </c>
      <c r="BC242" s="363">
        <v>42320</v>
      </c>
      <c r="BD242" s="363">
        <v>0</v>
      </c>
      <c r="BE242" s="363">
        <v>0</v>
      </c>
      <c r="BF242" s="363">
        <v>0</v>
      </c>
      <c r="BG242" s="363">
        <v>82222</v>
      </c>
      <c r="BH242" s="363">
        <v>37391</v>
      </c>
      <c r="BI242" s="363">
        <v>0</v>
      </c>
      <c r="BJ242" s="363">
        <v>58253</v>
      </c>
      <c r="BK242" s="363">
        <v>0</v>
      </c>
      <c r="BL242" s="363">
        <v>0</v>
      </c>
      <c r="BM242" s="363">
        <v>0</v>
      </c>
      <c r="BN242" s="363">
        <v>339807</v>
      </c>
      <c r="BO242" s="363">
        <v>0</v>
      </c>
      <c r="BP242" s="363">
        <v>28244</v>
      </c>
      <c r="BQ242" s="363">
        <v>328791</v>
      </c>
      <c r="BR242" s="363">
        <v>0</v>
      </c>
      <c r="BS242" s="363">
        <v>0</v>
      </c>
      <c r="BT242" s="363">
        <v>0</v>
      </c>
      <c r="BU242" s="363">
        <v>209843</v>
      </c>
      <c r="BV242" s="363">
        <v>14608</v>
      </c>
      <c r="BW242" s="363">
        <v>26972</v>
      </c>
      <c r="BX242" s="363">
        <v>176756</v>
      </c>
      <c r="BY242" s="363">
        <v>2099</v>
      </c>
      <c r="BZ242" s="363">
        <v>0</v>
      </c>
      <c r="CA242" s="363">
        <v>0</v>
      </c>
      <c r="CB242" s="363">
        <v>27189</v>
      </c>
      <c r="CC242" s="363">
        <v>27189</v>
      </c>
      <c r="CD242" s="363">
        <v>0</v>
      </c>
      <c r="CE242" s="363">
        <v>0</v>
      </c>
      <c r="CF242" s="363">
        <v>0</v>
      </c>
      <c r="CG242" s="363">
        <v>0</v>
      </c>
      <c r="CH242" s="363">
        <v>0</v>
      </c>
      <c r="CI242" s="363">
        <v>718605</v>
      </c>
      <c r="CJ242" s="363">
        <v>345655</v>
      </c>
      <c r="CK242" s="363">
        <v>16617</v>
      </c>
      <c r="CL242" s="363">
        <v>533081</v>
      </c>
      <c r="CM242" s="363">
        <v>17952</v>
      </c>
      <c r="CN242" s="363">
        <v>0</v>
      </c>
      <c r="CO242" s="363">
        <v>111856</v>
      </c>
      <c r="CP242" s="363">
        <v>347252</v>
      </c>
      <c r="CQ242" s="363">
        <v>69715</v>
      </c>
      <c r="CR242" s="363">
        <v>139190</v>
      </c>
      <c r="CS242" s="363">
        <v>33585</v>
      </c>
      <c r="CT242" s="363">
        <v>87117</v>
      </c>
      <c r="CU242" s="363">
        <v>63585</v>
      </c>
      <c r="CV242" s="363">
        <v>62024</v>
      </c>
      <c r="CW242" s="363">
        <v>26697</v>
      </c>
      <c r="CX242" s="363">
        <v>0</v>
      </c>
      <c r="CY242" s="363">
        <v>0</v>
      </c>
      <c r="CZ242" s="363">
        <v>0</v>
      </c>
      <c r="DA242" s="363">
        <v>14102</v>
      </c>
      <c r="DB242" s="363">
        <v>19054</v>
      </c>
      <c r="DC242" s="363">
        <v>0</v>
      </c>
      <c r="DD242" s="363">
        <v>1246738</v>
      </c>
      <c r="DE242" s="363">
        <v>683706</v>
      </c>
      <c r="DF242" s="363">
        <v>685765</v>
      </c>
      <c r="DG242" s="363">
        <v>566150</v>
      </c>
      <c r="DH242" s="363">
        <v>19556</v>
      </c>
      <c r="DI242" s="363">
        <v>0</v>
      </c>
      <c r="DJ242" s="363">
        <v>0</v>
      </c>
      <c r="DK242" s="363">
        <v>1524663</v>
      </c>
      <c r="DL242" s="363">
        <v>1018262</v>
      </c>
      <c r="DM242" s="363">
        <v>724847</v>
      </c>
      <c r="DN242" s="363">
        <v>322694</v>
      </c>
      <c r="DO242" s="363">
        <v>104077</v>
      </c>
      <c r="DP242" s="363">
        <v>115012</v>
      </c>
      <c r="DQ242" s="363">
        <v>349285</v>
      </c>
      <c r="DR242" s="363">
        <v>0</v>
      </c>
      <c r="DS242" s="363">
        <v>12863</v>
      </c>
      <c r="DT242" s="363">
        <v>134153</v>
      </c>
      <c r="DU242" s="363">
        <v>50626</v>
      </c>
      <c r="DV242" s="363">
        <v>459758</v>
      </c>
      <c r="DW242" s="363">
        <v>181228</v>
      </c>
      <c r="DX242" s="363">
        <v>134103</v>
      </c>
      <c r="DY242" s="363">
        <v>31523</v>
      </c>
      <c r="DZ242" s="363">
        <v>266156</v>
      </c>
      <c r="EA242" s="363">
        <v>0</v>
      </c>
      <c r="EB242" s="363">
        <v>19360</v>
      </c>
      <c r="EC242" s="363">
        <v>57194</v>
      </c>
      <c r="ED242" s="363">
        <v>40358</v>
      </c>
      <c r="EE242" s="363">
        <v>959104</v>
      </c>
      <c r="EF242" s="363">
        <v>444396</v>
      </c>
      <c r="EG242" s="363">
        <v>202410</v>
      </c>
      <c r="EH242" s="363">
        <v>127770</v>
      </c>
      <c r="EI242" s="363">
        <v>509166</v>
      </c>
      <c r="EJ242" s="363">
        <v>0</v>
      </c>
      <c r="EK242" s="363">
        <v>33324</v>
      </c>
      <c r="EL242" s="363">
        <v>183109</v>
      </c>
      <c r="EM242" s="363">
        <v>69980</v>
      </c>
      <c r="EN242" s="363">
        <v>150644</v>
      </c>
      <c r="EO242" s="363">
        <v>27130</v>
      </c>
      <c r="EP242" s="363">
        <v>24880</v>
      </c>
      <c r="EQ242" s="363">
        <v>16557</v>
      </c>
      <c r="ER242" s="363">
        <v>89611</v>
      </c>
      <c r="ES242" s="363">
        <v>0</v>
      </c>
      <c r="ET242" s="363">
        <v>0</v>
      </c>
      <c r="EU242" s="363">
        <v>3173</v>
      </c>
      <c r="EV242" s="363">
        <v>6328</v>
      </c>
      <c r="EW242" s="363">
        <v>364477</v>
      </c>
      <c r="EX242" s="363">
        <v>105622</v>
      </c>
      <c r="EY242" s="363">
        <v>41471</v>
      </c>
      <c r="EZ242" s="363">
        <v>30917</v>
      </c>
      <c r="FA242" s="363">
        <v>190989</v>
      </c>
      <c r="FB242" s="363">
        <v>643</v>
      </c>
      <c r="FC242" s="363">
        <v>17831</v>
      </c>
      <c r="FD242" s="363">
        <v>55742</v>
      </c>
      <c r="FE242" s="363">
        <v>16482</v>
      </c>
      <c r="FF242" s="363">
        <v>141647</v>
      </c>
      <c r="FG242" s="363">
        <v>39731</v>
      </c>
      <c r="FH242" s="363">
        <v>32724</v>
      </c>
      <c r="FI242" s="363">
        <v>5504</v>
      </c>
      <c r="FJ242" s="363">
        <v>18474</v>
      </c>
      <c r="FK242" s="363">
        <v>3875</v>
      </c>
      <c r="FL242" s="363">
        <v>12284</v>
      </c>
      <c r="FM242" s="363">
        <v>16879</v>
      </c>
      <c r="FN242" s="363">
        <v>9219</v>
      </c>
      <c r="FO242" s="363">
        <v>251225</v>
      </c>
      <c r="FP242" s="363">
        <v>220761</v>
      </c>
      <c r="FQ242" s="363">
        <v>0</v>
      </c>
      <c r="FR242" s="363">
        <v>0</v>
      </c>
      <c r="FS242" s="363">
        <v>41821</v>
      </c>
      <c r="FT242" s="363">
        <v>0</v>
      </c>
      <c r="FU242" s="363">
        <v>0</v>
      </c>
      <c r="FV242" s="363">
        <v>12204</v>
      </c>
      <c r="FW242" s="363">
        <v>0</v>
      </c>
      <c r="FX242" s="363">
        <v>291624</v>
      </c>
      <c r="FY242" s="363">
        <v>117712</v>
      </c>
      <c r="FZ242" s="363">
        <v>96091</v>
      </c>
      <c r="GA242" s="363">
        <v>40858</v>
      </c>
      <c r="GB242" s="363">
        <v>110585</v>
      </c>
      <c r="GC242" s="363">
        <v>0</v>
      </c>
      <c r="GD242" s="363">
        <v>5543</v>
      </c>
      <c r="GE242" s="363">
        <v>22011</v>
      </c>
      <c r="GF242" s="363">
        <v>6157</v>
      </c>
      <c r="GG242" s="363">
        <v>31440</v>
      </c>
      <c r="GH242" s="363">
        <v>0</v>
      </c>
      <c r="GI242" s="363">
        <v>1313</v>
      </c>
      <c r="GJ242" s="363">
        <v>0</v>
      </c>
      <c r="GK242" s="363">
        <v>17840</v>
      </c>
      <c r="GL242" s="363">
        <v>13469</v>
      </c>
      <c r="GM242" s="363">
        <v>0</v>
      </c>
      <c r="GN242" s="363">
        <v>0</v>
      </c>
      <c r="GO242" s="363">
        <v>0</v>
      </c>
      <c r="GP242" s="363">
        <v>69393</v>
      </c>
      <c r="GQ242" s="363">
        <v>6858</v>
      </c>
      <c r="GR242" s="363">
        <v>33891</v>
      </c>
      <c r="GS242" s="363">
        <v>30542</v>
      </c>
      <c r="GT242" s="363">
        <v>0</v>
      </c>
      <c r="GU242" s="363">
        <v>0</v>
      </c>
      <c r="GV242" s="363">
        <v>0</v>
      </c>
      <c r="GW242" s="363">
        <v>0</v>
      </c>
      <c r="GX242" s="363">
        <v>0</v>
      </c>
      <c r="GY242" s="363">
        <v>164165</v>
      </c>
      <c r="GZ242" s="363">
        <v>40544</v>
      </c>
      <c r="HA242" s="363">
        <v>34168</v>
      </c>
      <c r="HB242" s="363">
        <v>13757</v>
      </c>
      <c r="HC242" s="363">
        <v>65223</v>
      </c>
      <c r="HD242" s="363">
        <v>4443</v>
      </c>
      <c r="HE242" s="363">
        <v>0</v>
      </c>
      <c r="HF242" s="363">
        <v>36360</v>
      </c>
      <c r="HG242" s="363">
        <v>15153</v>
      </c>
      <c r="HH242" s="363">
        <v>1001704</v>
      </c>
    </row>
    <row r="243" spans="1:216" ht="15" x14ac:dyDescent="0.25">
      <c r="A243" s="356" t="s">
        <v>449</v>
      </c>
      <c r="B243" s="363">
        <v>2797311</v>
      </c>
      <c r="C243" s="363">
        <v>779739</v>
      </c>
      <c r="D243" s="363">
        <v>559880</v>
      </c>
      <c r="E243" s="363">
        <v>381141</v>
      </c>
      <c r="F243" s="363">
        <v>222453</v>
      </c>
      <c r="G243" s="363">
        <v>247979</v>
      </c>
      <c r="H243" s="363">
        <v>328470</v>
      </c>
      <c r="I243" s="363">
        <v>150026</v>
      </c>
      <c r="J243" s="363">
        <v>274792</v>
      </c>
      <c r="K243" s="363">
        <v>23770</v>
      </c>
      <c r="L243" s="363">
        <v>9970</v>
      </c>
      <c r="M243" s="363">
        <v>14843</v>
      </c>
      <c r="N243" s="363">
        <v>24869</v>
      </c>
      <c r="O243" s="363">
        <v>8717</v>
      </c>
      <c r="P243" s="363">
        <v>16003</v>
      </c>
      <c r="Q243" s="363">
        <v>2522</v>
      </c>
      <c r="R243" s="363">
        <v>0</v>
      </c>
      <c r="S243" s="363">
        <v>2539</v>
      </c>
      <c r="T243" s="363">
        <v>149834</v>
      </c>
      <c r="U243" s="363">
        <v>125681</v>
      </c>
      <c r="V243" s="363">
        <v>47570</v>
      </c>
      <c r="W243" s="363">
        <v>228903</v>
      </c>
      <c r="X243" s="363">
        <v>197861</v>
      </c>
      <c r="Y243" s="363">
        <v>34085</v>
      </c>
      <c r="Z243" s="363">
        <v>1764279</v>
      </c>
      <c r="AA243" s="363">
        <v>1596488</v>
      </c>
      <c r="AB243" s="363">
        <v>21041</v>
      </c>
      <c r="AC243" s="363">
        <v>787786</v>
      </c>
      <c r="AD243" s="363">
        <v>311460</v>
      </c>
      <c r="AE243" s="363">
        <v>18849</v>
      </c>
      <c r="AF243" s="363">
        <v>245132</v>
      </c>
      <c r="AG243" s="363">
        <v>191993</v>
      </c>
      <c r="AH243" s="363">
        <v>354284</v>
      </c>
      <c r="AI243" s="363">
        <v>308473</v>
      </c>
      <c r="AJ243" s="363">
        <v>876261</v>
      </c>
      <c r="AK243" s="363">
        <v>47912</v>
      </c>
      <c r="AL243" s="363">
        <v>24289</v>
      </c>
      <c r="AM243" s="363">
        <v>403990</v>
      </c>
      <c r="AN243" s="363">
        <v>0</v>
      </c>
      <c r="AO243" s="363">
        <v>247348</v>
      </c>
      <c r="AP243" s="363">
        <v>123635</v>
      </c>
      <c r="AQ243" s="363">
        <v>0</v>
      </c>
      <c r="AR243" s="363">
        <v>54750</v>
      </c>
      <c r="AS243" s="363">
        <v>4012</v>
      </c>
      <c r="AT243" s="363">
        <v>27063</v>
      </c>
      <c r="AU243" s="363">
        <v>14213</v>
      </c>
      <c r="AV243" s="363">
        <v>74537</v>
      </c>
      <c r="AW243" s="363">
        <v>0</v>
      </c>
      <c r="AX243" s="363">
        <v>0</v>
      </c>
      <c r="AY243" s="363">
        <v>966600</v>
      </c>
      <c r="AZ243" s="363">
        <v>139718</v>
      </c>
      <c r="BA243" s="363">
        <v>57649</v>
      </c>
      <c r="BB243" s="363">
        <v>23110</v>
      </c>
      <c r="BC243" s="363">
        <v>96360</v>
      </c>
      <c r="BD243" s="363">
        <v>10004</v>
      </c>
      <c r="BE243" s="363">
        <v>0</v>
      </c>
      <c r="BF243" s="363">
        <v>0</v>
      </c>
      <c r="BG243" s="363">
        <v>10004</v>
      </c>
      <c r="BH243" s="363">
        <v>0</v>
      </c>
      <c r="BI243" s="363">
        <v>0</v>
      </c>
      <c r="BJ243" s="363">
        <v>10004</v>
      </c>
      <c r="BK243" s="363">
        <v>0</v>
      </c>
      <c r="BL243" s="363">
        <v>0</v>
      </c>
      <c r="BM243" s="363">
        <v>0</v>
      </c>
      <c r="BN243" s="363">
        <v>296628</v>
      </c>
      <c r="BO243" s="363">
        <v>0</v>
      </c>
      <c r="BP243" s="363">
        <v>2546</v>
      </c>
      <c r="BQ243" s="363">
        <v>293946</v>
      </c>
      <c r="BR243" s="363">
        <v>0</v>
      </c>
      <c r="BS243" s="363">
        <v>0</v>
      </c>
      <c r="BT243" s="363">
        <v>0</v>
      </c>
      <c r="BU243" s="363">
        <v>230236</v>
      </c>
      <c r="BV243" s="363">
        <v>0</v>
      </c>
      <c r="BW243" s="363">
        <v>6411</v>
      </c>
      <c r="BX243" s="363">
        <v>227452</v>
      </c>
      <c r="BY243" s="363">
        <v>0</v>
      </c>
      <c r="BZ243" s="363">
        <v>0</v>
      </c>
      <c r="CA243" s="363">
        <v>0</v>
      </c>
      <c r="CB243" s="363">
        <v>27583</v>
      </c>
      <c r="CC243" s="363">
        <v>16228</v>
      </c>
      <c r="CD243" s="363">
        <v>0</v>
      </c>
      <c r="CE243" s="363">
        <v>11648</v>
      </c>
      <c r="CF243" s="363">
        <v>0</v>
      </c>
      <c r="CG243" s="363">
        <v>0</v>
      </c>
      <c r="CH243" s="363">
        <v>0</v>
      </c>
      <c r="CI243" s="363">
        <v>612705</v>
      </c>
      <c r="CJ243" s="363">
        <v>280681</v>
      </c>
      <c r="CK243" s="363">
        <v>19663</v>
      </c>
      <c r="CL243" s="363">
        <v>363612</v>
      </c>
      <c r="CM243" s="363">
        <v>0</v>
      </c>
      <c r="CN243" s="363">
        <v>0</v>
      </c>
      <c r="CO243" s="363">
        <v>144109</v>
      </c>
      <c r="CP243" s="363">
        <v>422044</v>
      </c>
      <c r="CQ243" s="363">
        <v>69061</v>
      </c>
      <c r="CR243" s="363">
        <v>112583</v>
      </c>
      <c r="CS243" s="363">
        <v>46655</v>
      </c>
      <c r="CT243" s="363">
        <v>188217</v>
      </c>
      <c r="CU243" s="363">
        <v>93430</v>
      </c>
      <c r="CV243" s="363">
        <v>43841</v>
      </c>
      <c r="CW243" s="363">
        <v>42413</v>
      </c>
      <c r="CX243" s="363">
        <v>0</v>
      </c>
      <c r="CY243" s="363">
        <v>0</v>
      </c>
      <c r="CZ243" s="363">
        <v>0</v>
      </c>
      <c r="DA243" s="363">
        <v>0</v>
      </c>
      <c r="DB243" s="363">
        <v>32828</v>
      </c>
      <c r="DC243" s="363">
        <v>7514</v>
      </c>
      <c r="DD243" s="363">
        <v>1424774</v>
      </c>
      <c r="DE243" s="363">
        <v>809088</v>
      </c>
      <c r="DF243" s="363">
        <v>770508</v>
      </c>
      <c r="DG243" s="363">
        <v>647062</v>
      </c>
      <c r="DH243" s="363">
        <v>26550</v>
      </c>
      <c r="DI243" s="363">
        <v>0</v>
      </c>
      <c r="DJ243" s="363">
        <v>0</v>
      </c>
      <c r="DK243" s="363">
        <v>1638392</v>
      </c>
      <c r="DL243" s="363">
        <v>998850</v>
      </c>
      <c r="DM243" s="363">
        <v>694078</v>
      </c>
      <c r="DN243" s="363">
        <v>214560</v>
      </c>
      <c r="DO243" s="363">
        <v>160096</v>
      </c>
      <c r="DP243" s="363">
        <v>92952</v>
      </c>
      <c r="DQ243" s="363">
        <v>410039</v>
      </c>
      <c r="DR243" s="363">
        <v>0</v>
      </c>
      <c r="DS243" s="363">
        <v>30711</v>
      </c>
      <c r="DT243" s="363">
        <v>67914</v>
      </c>
      <c r="DU243" s="363">
        <v>50486</v>
      </c>
      <c r="DV243" s="363">
        <v>442961</v>
      </c>
      <c r="DW243" s="363">
        <v>117411</v>
      </c>
      <c r="DX243" s="363">
        <v>109117</v>
      </c>
      <c r="DY243" s="363">
        <v>41839</v>
      </c>
      <c r="DZ243" s="363">
        <v>250153</v>
      </c>
      <c r="EA243" s="363">
        <v>0</v>
      </c>
      <c r="EB243" s="363">
        <v>8039</v>
      </c>
      <c r="EC243" s="363">
        <v>37386</v>
      </c>
      <c r="ED243" s="363">
        <v>38746</v>
      </c>
      <c r="EE243" s="363">
        <v>900587</v>
      </c>
      <c r="EF243" s="363">
        <v>293817</v>
      </c>
      <c r="EG243" s="363">
        <v>259189</v>
      </c>
      <c r="EH243" s="363">
        <v>127018</v>
      </c>
      <c r="EI243" s="363">
        <v>512959</v>
      </c>
      <c r="EJ243" s="363">
        <v>0</v>
      </c>
      <c r="EK243" s="363">
        <v>37092</v>
      </c>
      <c r="EL243" s="363">
        <v>96644</v>
      </c>
      <c r="EM243" s="363">
        <v>71794</v>
      </c>
      <c r="EN243" s="363">
        <v>221196</v>
      </c>
      <c r="EO243" s="363">
        <v>44482</v>
      </c>
      <c r="EP243" s="363">
        <v>29063</v>
      </c>
      <c r="EQ243" s="363">
        <v>15822</v>
      </c>
      <c r="ER243" s="363">
        <v>109621</v>
      </c>
      <c r="ES243" s="363">
        <v>0</v>
      </c>
      <c r="ET243" s="363">
        <v>10767</v>
      </c>
      <c r="EU243" s="363">
        <v>20756</v>
      </c>
      <c r="EV243" s="363">
        <v>8492</v>
      </c>
      <c r="EW243" s="363">
        <v>373564</v>
      </c>
      <c r="EX243" s="363">
        <v>148348</v>
      </c>
      <c r="EY243" s="363">
        <v>36933</v>
      </c>
      <c r="EZ243" s="363">
        <v>29444</v>
      </c>
      <c r="FA243" s="363">
        <v>169273</v>
      </c>
      <c r="FB243" s="363">
        <v>0</v>
      </c>
      <c r="FC243" s="363">
        <v>15148</v>
      </c>
      <c r="FD243" s="363">
        <v>59273</v>
      </c>
      <c r="FE243" s="363">
        <v>6773</v>
      </c>
      <c r="FF243" s="363">
        <v>209051</v>
      </c>
      <c r="FG243" s="363">
        <v>101405</v>
      </c>
      <c r="FH243" s="363">
        <v>68561</v>
      </c>
      <c r="FI243" s="363">
        <v>16438</v>
      </c>
      <c r="FJ243" s="363">
        <v>53422</v>
      </c>
      <c r="FK243" s="363">
        <v>6647</v>
      </c>
      <c r="FL243" s="363">
        <v>0</v>
      </c>
      <c r="FM243" s="363">
        <v>4298</v>
      </c>
      <c r="FN243" s="363">
        <v>0</v>
      </c>
      <c r="FO243" s="363">
        <v>136911</v>
      </c>
      <c r="FP243" s="363">
        <v>116596</v>
      </c>
      <c r="FQ243" s="363">
        <v>10065</v>
      </c>
      <c r="FR243" s="363">
        <v>0</v>
      </c>
      <c r="FS243" s="363">
        <v>17948</v>
      </c>
      <c r="FT243" s="363">
        <v>0</v>
      </c>
      <c r="FU243" s="363">
        <v>0</v>
      </c>
      <c r="FV243" s="363">
        <v>0</v>
      </c>
      <c r="FW243" s="363">
        <v>0</v>
      </c>
      <c r="FX243" s="363">
        <v>559116</v>
      </c>
      <c r="FY243" s="363">
        <v>140140</v>
      </c>
      <c r="FZ243" s="363">
        <v>121910</v>
      </c>
      <c r="GA243" s="363">
        <v>67535</v>
      </c>
      <c r="GB243" s="363">
        <v>393593</v>
      </c>
      <c r="GC243" s="363">
        <v>0</v>
      </c>
      <c r="GD243" s="363">
        <v>17135</v>
      </c>
      <c r="GE243" s="363">
        <v>0</v>
      </c>
      <c r="GF243" s="363">
        <v>0</v>
      </c>
      <c r="GG243" s="363">
        <v>39234</v>
      </c>
      <c r="GH243" s="363">
        <v>0</v>
      </c>
      <c r="GI243" s="363">
        <v>0</v>
      </c>
      <c r="GJ243" s="363">
        <v>0</v>
      </c>
      <c r="GK243" s="363">
        <v>12741</v>
      </c>
      <c r="GL243" s="363">
        <v>40164</v>
      </c>
      <c r="GM243" s="363">
        <v>0</v>
      </c>
      <c r="GN243" s="363">
        <v>0</v>
      </c>
      <c r="GO243" s="363">
        <v>0</v>
      </c>
      <c r="GP243" s="363">
        <v>53052</v>
      </c>
      <c r="GQ243" s="363">
        <v>0</v>
      </c>
      <c r="GR243" s="363">
        <v>30387</v>
      </c>
      <c r="GS243" s="363">
        <v>33960</v>
      </c>
      <c r="GT243" s="363">
        <v>0</v>
      </c>
      <c r="GU243" s="363">
        <v>0</v>
      </c>
      <c r="GV243" s="363">
        <v>0</v>
      </c>
      <c r="GW243" s="363">
        <v>0</v>
      </c>
      <c r="GX243" s="363">
        <v>0</v>
      </c>
      <c r="GY243" s="363">
        <v>241039</v>
      </c>
      <c r="GZ243" s="363">
        <v>105331</v>
      </c>
      <c r="HA243" s="363">
        <v>28594</v>
      </c>
      <c r="HB243" s="363">
        <v>8315</v>
      </c>
      <c r="HC243" s="363">
        <v>154719</v>
      </c>
      <c r="HD243" s="363">
        <v>3418</v>
      </c>
      <c r="HE243" s="363">
        <v>12320</v>
      </c>
      <c r="HF243" s="363">
        <v>20552</v>
      </c>
      <c r="HG243" s="363">
        <v>6773</v>
      </c>
      <c r="HH243" s="363">
        <v>839723</v>
      </c>
    </row>
    <row r="244" spans="1:216" ht="15" x14ac:dyDescent="0.25">
      <c r="A244" s="356" t="s">
        <v>450</v>
      </c>
      <c r="B244" s="363">
        <v>2433945</v>
      </c>
      <c r="C244" s="363">
        <v>13551</v>
      </c>
      <c r="D244" s="363">
        <v>0</v>
      </c>
      <c r="E244" s="363">
        <v>0</v>
      </c>
      <c r="F244" s="363">
        <v>0</v>
      </c>
      <c r="G244" s="363">
        <v>0</v>
      </c>
      <c r="H244" s="363">
        <v>0</v>
      </c>
      <c r="I244" s="363">
        <v>0</v>
      </c>
      <c r="J244" s="363">
        <v>0</v>
      </c>
      <c r="K244" s="363">
        <v>0</v>
      </c>
      <c r="L244" s="363">
        <v>0</v>
      </c>
      <c r="M244" s="363">
        <v>0</v>
      </c>
      <c r="N244" s="363">
        <v>0</v>
      </c>
      <c r="O244" s="363">
        <v>0</v>
      </c>
      <c r="P244" s="363">
        <v>0</v>
      </c>
      <c r="Q244" s="363">
        <v>0</v>
      </c>
      <c r="R244" s="363">
        <v>0</v>
      </c>
      <c r="S244" s="363">
        <v>0</v>
      </c>
      <c r="T244" s="363">
        <v>13551</v>
      </c>
      <c r="U244" s="363">
        <v>13551</v>
      </c>
      <c r="V244" s="363">
        <v>0</v>
      </c>
      <c r="W244" s="363">
        <v>0</v>
      </c>
      <c r="X244" s="363">
        <v>0</v>
      </c>
      <c r="Y244" s="363">
        <v>0</v>
      </c>
      <c r="Z244" s="363">
        <v>45279</v>
      </c>
      <c r="AA244" s="363">
        <v>45279</v>
      </c>
      <c r="AB244" s="363">
        <v>15818</v>
      </c>
      <c r="AC244" s="363">
        <v>25470</v>
      </c>
      <c r="AD244" s="363">
        <v>4321</v>
      </c>
      <c r="AE244" s="363">
        <v>0</v>
      </c>
      <c r="AF244" s="363">
        <v>20112</v>
      </c>
      <c r="AG244" s="363">
        <v>5581</v>
      </c>
      <c r="AH244" s="363">
        <v>1201</v>
      </c>
      <c r="AI244" s="363">
        <v>0</v>
      </c>
      <c r="AJ244" s="363">
        <v>18980</v>
      </c>
      <c r="AK244" s="363">
        <v>0</v>
      </c>
      <c r="AL244" s="363">
        <v>0</v>
      </c>
      <c r="AM244" s="363">
        <v>0</v>
      </c>
      <c r="AN244" s="363">
        <v>0</v>
      </c>
      <c r="AO244" s="363">
        <v>0</v>
      </c>
      <c r="AP244" s="363">
        <v>0</v>
      </c>
      <c r="AQ244" s="363">
        <v>0</v>
      </c>
      <c r="AR244" s="363">
        <v>0</v>
      </c>
      <c r="AS244" s="363">
        <v>0</v>
      </c>
      <c r="AT244" s="363">
        <v>0</v>
      </c>
      <c r="AU244" s="363">
        <v>0</v>
      </c>
      <c r="AV244" s="363">
        <v>0</v>
      </c>
      <c r="AW244" s="363">
        <v>0</v>
      </c>
      <c r="AX244" s="363">
        <v>0</v>
      </c>
      <c r="AY244" s="363">
        <v>59898</v>
      </c>
      <c r="AZ244" s="363">
        <v>0</v>
      </c>
      <c r="BA244" s="363">
        <v>0</v>
      </c>
      <c r="BB244" s="363">
        <v>0</v>
      </c>
      <c r="BC244" s="363">
        <v>0</v>
      </c>
      <c r="BD244" s="363">
        <v>0</v>
      </c>
      <c r="BE244" s="363">
        <v>0</v>
      </c>
      <c r="BF244" s="363">
        <v>0</v>
      </c>
      <c r="BG244" s="363">
        <v>0</v>
      </c>
      <c r="BH244" s="363">
        <v>0</v>
      </c>
      <c r="BI244" s="363">
        <v>0</v>
      </c>
      <c r="BJ244" s="363">
        <v>0</v>
      </c>
      <c r="BK244" s="363">
        <v>0</v>
      </c>
      <c r="BL244" s="363">
        <v>0</v>
      </c>
      <c r="BM244" s="363">
        <v>0</v>
      </c>
      <c r="BN244" s="363">
        <v>31794</v>
      </c>
      <c r="BO244" s="363">
        <v>0</v>
      </c>
      <c r="BP244" s="363">
        <v>5594</v>
      </c>
      <c r="BQ244" s="363">
        <v>31093</v>
      </c>
      <c r="BR244" s="363">
        <v>0</v>
      </c>
      <c r="BS244" s="363">
        <v>0</v>
      </c>
      <c r="BT244" s="363">
        <v>0</v>
      </c>
      <c r="BU244" s="363">
        <v>17488</v>
      </c>
      <c r="BV244" s="363">
        <v>1879</v>
      </c>
      <c r="BW244" s="363">
        <v>0</v>
      </c>
      <c r="BX244" s="363">
        <v>15269</v>
      </c>
      <c r="BY244" s="363">
        <v>0</v>
      </c>
      <c r="BZ244" s="363">
        <v>0</v>
      </c>
      <c r="CA244" s="363">
        <v>0</v>
      </c>
      <c r="CB244" s="363">
        <v>0</v>
      </c>
      <c r="CC244" s="363">
        <v>0</v>
      </c>
      <c r="CD244" s="363">
        <v>0</v>
      </c>
      <c r="CE244" s="363">
        <v>0</v>
      </c>
      <c r="CF244" s="363">
        <v>0</v>
      </c>
      <c r="CG244" s="363">
        <v>0</v>
      </c>
      <c r="CH244" s="363">
        <v>0</v>
      </c>
      <c r="CI244" s="363">
        <v>14108</v>
      </c>
      <c r="CJ244" s="363">
        <v>0</v>
      </c>
      <c r="CK244" s="363">
        <v>12962</v>
      </c>
      <c r="CL244" s="363">
        <v>0</v>
      </c>
      <c r="CM244" s="363">
        <v>1858</v>
      </c>
      <c r="CN244" s="363">
        <v>0</v>
      </c>
      <c r="CO244" s="363">
        <v>1858</v>
      </c>
      <c r="CP244" s="363">
        <v>53323</v>
      </c>
      <c r="CQ244" s="363">
        <v>5864</v>
      </c>
      <c r="CR244" s="363">
        <v>13269</v>
      </c>
      <c r="CS244" s="363">
        <v>1214</v>
      </c>
      <c r="CT244" s="363">
        <v>17072</v>
      </c>
      <c r="CU244" s="363">
        <v>24269</v>
      </c>
      <c r="CV244" s="363">
        <v>7348</v>
      </c>
      <c r="CW244" s="363">
        <v>21486</v>
      </c>
      <c r="CX244" s="363">
        <v>0</v>
      </c>
      <c r="CY244" s="363">
        <v>0</v>
      </c>
      <c r="CZ244" s="363">
        <v>0</v>
      </c>
      <c r="DA244" s="363">
        <v>8037</v>
      </c>
      <c r="DB244" s="363">
        <v>14742</v>
      </c>
      <c r="DC244" s="363">
        <v>0</v>
      </c>
      <c r="DD244" s="363">
        <v>1182433</v>
      </c>
      <c r="DE244" s="363">
        <v>639658</v>
      </c>
      <c r="DF244" s="363">
        <v>667715</v>
      </c>
      <c r="DG244" s="363">
        <v>442987</v>
      </c>
      <c r="DH244" s="363">
        <v>1650</v>
      </c>
      <c r="DI244" s="363">
        <v>3025</v>
      </c>
      <c r="DJ244" s="363">
        <v>3742</v>
      </c>
      <c r="DK244" s="363">
        <v>2104887</v>
      </c>
      <c r="DL244" s="363">
        <v>1370761</v>
      </c>
      <c r="DM244" s="363">
        <v>1250385</v>
      </c>
      <c r="DN244" s="363">
        <v>297473</v>
      </c>
      <c r="DO244" s="363">
        <v>209781</v>
      </c>
      <c r="DP244" s="363">
        <v>184953</v>
      </c>
      <c r="DQ244" s="363">
        <v>940992</v>
      </c>
      <c r="DR244" s="363">
        <v>0</v>
      </c>
      <c r="DS244" s="363">
        <v>58388</v>
      </c>
      <c r="DT244" s="363">
        <v>274274</v>
      </c>
      <c r="DU244" s="363">
        <v>66219</v>
      </c>
      <c r="DV244" s="363">
        <v>413515</v>
      </c>
      <c r="DW244" s="363">
        <v>64305</v>
      </c>
      <c r="DX244" s="363">
        <v>46410</v>
      </c>
      <c r="DY244" s="363">
        <v>33396</v>
      </c>
      <c r="DZ244" s="363">
        <v>292707</v>
      </c>
      <c r="EA244" s="363">
        <v>0</v>
      </c>
      <c r="EB244" s="363">
        <v>20050</v>
      </c>
      <c r="EC244" s="363">
        <v>26543</v>
      </c>
      <c r="ED244" s="363">
        <v>0</v>
      </c>
      <c r="EE244" s="363">
        <v>1259653</v>
      </c>
      <c r="EF244" s="363">
        <v>291776</v>
      </c>
      <c r="EG244" s="363">
        <v>206001</v>
      </c>
      <c r="EH244" s="363">
        <v>190137</v>
      </c>
      <c r="EI244" s="363">
        <v>951098</v>
      </c>
      <c r="EJ244" s="363">
        <v>0</v>
      </c>
      <c r="EK244" s="363">
        <v>71067</v>
      </c>
      <c r="EL244" s="363">
        <v>263409</v>
      </c>
      <c r="EM244" s="363">
        <v>49084</v>
      </c>
      <c r="EN244" s="363">
        <v>340664</v>
      </c>
      <c r="EO244" s="363">
        <v>35855</v>
      </c>
      <c r="EP244" s="363">
        <v>37644</v>
      </c>
      <c r="EQ244" s="363">
        <v>13129</v>
      </c>
      <c r="ER244" s="363">
        <v>237096</v>
      </c>
      <c r="ES244" s="363">
        <v>0</v>
      </c>
      <c r="ET244" s="363">
        <v>19161</v>
      </c>
      <c r="EU244" s="363">
        <v>19622</v>
      </c>
      <c r="EV244" s="363">
        <v>18311</v>
      </c>
      <c r="EW244" s="363">
        <v>916206</v>
      </c>
      <c r="EX244" s="363">
        <v>206046</v>
      </c>
      <c r="EY244" s="363">
        <v>91316</v>
      </c>
      <c r="EZ244" s="363">
        <v>166122</v>
      </c>
      <c r="FA244" s="363">
        <v>641709</v>
      </c>
      <c r="FB244" s="363">
        <v>2155</v>
      </c>
      <c r="FC244" s="363">
        <v>66111</v>
      </c>
      <c r="FD244" s="363">
        <v>84955</v>
      </c>
      <c r="FE244" s="363">
        <v>30507</v>
      </c>
      <c r="FF244" s="363">
        <v>290394</v>
      </c>
      <c r="FG244" s="363">
        <v>61192</v>
      </c>
      <c r="FH244" s="363">
        <v>51130</v>
      </c>
      <c r="FI244" s="363">
        <v>7433</v>
      </c>
      <c r="FJ244" s="363">
        <v>82032</v>
      </c>
      <c r="FK244" s="363">
        <v>2776</v>
      </c>
      <c r="FL244" s="363">
        <v>0</v>
      </c>
      <c r="FM244" s="363">
        <v>5937</v>
      </c>
      <c r="FN244" s="363">
        <v>0</v>
      </c>
      <c r="FO244" s="363">
        <v>18334</v>
      </c>
      <c r="FP244" s="363">
        <v>18334</v>
      </c>
      <c r="FQ244" s="363">
        <v>0</v>
      </c>
      <c r="FR244" s="363">
        <v>0</v>
      </c>
      <c r="FS244" s="363">
        <v>0</v>
      </c>
      <c r="FT244" s="363">
        <v>0</v>
      </c>
      <c r="FU244" s="363">
        <v>0</v>
      </c>
      <c r="FV244" s="363">
        <v>0</v>
      </c>
      <c r="FW244" s="363">
        <v>0</v>
      </c>
      <c r="FX244" s="363">
        <v>543510</v>
      </c>
      <c r="FY244" s="363">
        <v>143117</v>
      </c>
      <c r="FZ244" s="363">
        <v>151528</v>
      </c>
      <c r="GA244" s="363">
        <v>74819</v>
      </c>
      <c r="GB244" s="363">
        <v>342806</v>
      </c>
      <c r="GC244" s="363">
        <v>0</v>
      </c>
      <c r="GD244" s="363">
        <v>0</v>
      </c>
      <c r="GE244" s="363">
        <v>21394</v>
      </c>
      <c r="GF244" s="363">
        <v>2287</v>
      </c>
      <c r="GG244" s="363">
        <v>203507</v>
      </c>
      <c r="GH244" s="363">
        <v>0</v>
      </c>
      <c r="GI244" s="363">
        <v>1344</v>
      </c>
      <c r="GJ244" s="363">
        <v>11826</v>
      </c>
      <c r="GK244" s="363">
        <v>103789</v>
      </c>
      <c r="GL244" s="363">
        <v>159774</v>
      </c>
      <c r="GM244" s="363">
        <v>0</v>
      </c>
      <c r="GN244" s="363">
        <v>0</v>
      </c>
      <c r="GO244" s="363">
        <v>0</v>
      </c>
      <c r="GP244" s="363">
        <v>49546</v>
      </c>
      <c r="GQ244" s="363">
        <v>13456</v>
      </c>
      <c r="GR244" s="363">
        <v>18520</v>
      </c>
      <c r="GS244" s="363">
        <v>0</v>
      </c>
      <c r="GT244" s="363">
        <v>0</v>
      </c>
      <c r="GU244" s="363">
        <v>0</v>
      </c>
      <c r="GV244" s="363">
        <v>0</v>
      </c>
      <c r="GW244" s="363">
        <v>13718</v>
      </c>
      <c r="GX244" s="363">
        <v>0</v>
      </c>
      <c r="GY244" s="363">
        <v>385892</v>
      </c>
      <c r="GZ244" s="363">
        <v>117292</v>
      </c>
      <c r="HA244" s="363">
        <v>34891</v>
      </c>
      <c r="HB244" s="363">
        <v>26058</v>
      </c>
      <c r="HC244" s="363">
        <v>275277</v>
      </c>
      <c r="HD244" s="363">
        <v>7630</v>
      </c>
      <c r="HE244" s="363">
        <v>0</v>
      </c>
      <c r="HF244" s="363">
        <v>29772</v>
      </c>
      <c r="HG244" s="363">
        <v>0</v>
      </c>
      <c r="HH244" s="363">
        <v>48715</v>
      </c>
    </row>
    <row r="245" spans="1:216" ht="15" x14ac:dyDescent="0.25">
      <c r="A245" s="356" t="s">
        <v>451</v>
      </c>
      <c r="B245" s="363">
        <v>2597626</v>
      </c>
      <c r="C245" s="363">
        <v>394041</v>
      </c>
      <c r="D245" s="363">
        <v>231975</v>
      </c>
      <c r="E245" s="363">
        <v>107043</v>
      </c>
      <c r="F245" s="363">
        <v>68849</v>
      </c>
      <c r="G245" s="363">
        <v>48569</v>
      </c>
      <c r="H245" s="363">
        <v>89735</v>
      </c>
      <c r="I245" s="363">
        <v>46742</v>
      </c>
      <c r="J245" s="363">
        <v>66141</v>
      </c>
      <c r="K245" s="363">
        <v>53767</v>
      </c>
      <c r="L245" s="363">
        <v>46185</v>
      </c>
      <c r="M245" s="363">
        <v>6481</v>
      </c>
      <c r="N245" s="363">
        <v>15803</v>
      </c>
      <c r="O245" s="363">
        <v>7047</v>
      </c>
      <c r="P245" s="363">
        <v>11910</v>
      </c>
      <c r="Q245" s="363">
        <v>119747</v>
      </c>
      <c r="R245" s="363">
        <v>17719</v>
      </c>
      <c r="S245" s="363">
        <v>72674</v>
      </c>
      <c r="T245" s="363">
        <v>57931</v>
      </c>
      <c r="U245" s="363">
        <v>30915</v>
      </c>
      <c r="V245" s="363">
        <v>29051</v>
      </c>
      <c r="W245" s="363">
        <v>33249</v>
      </c>
      <c r="X245" s="363">
        <v>26057</v>
      </c>
      <c r="Y245" s="363">
        <v>8227</v>
      </c>
      <c r="Z245" s="363">
        <v>1409133</v>
      </c>
      <c r="AA245" s="363">
        <v>1317824</v>
      </c>
      <c r="AB245" s="363">
        <v>159027</v>
      </c>
      <c r="AC245" s="363">
        <v>664794</v>
      </c>
      <c r="AD245" s="363">
        <v>404968</v>
      </c>
      <c r="AE245" s="363">
        <v>32543</v>
      </c>
      <c r="AF245" s="363">
        <v>237724</v>
      </c>
      <c r="AG245" s="363">
        <v>329674</v>
      </c>
      <c r="AH245" s="363">
        <v>396299</v>
      </c>
      <c r="AI245" s="363">
        <v>143184</v>
      </c>
      <c r="AJ245" s="363">
        <v>400725</v>
      </c>
      <c r="AK245" s="363">
        <v>86790</v>
      </c>
      <c r="AL245" s="363">
        <v>11927</v>
      </c>
      <c r="AM245" s="363">
        <v>230002</v>
      </c>
      <c r="AN245" s="363">
        <v>14416</v>
      </c>
      <c r="AO245" s="363">
        <v>75186</v>
      </c>
      <c r="AP245" s="363">
        <v>91652</v>
      </c>
      <c r="AQ245" s="363">
        <v>0</v>
      </c>
      <c r="AR245" s="363">
        <v>65954</v>
      </c>
      <c r="AS245" s="363">
        <v>10563</v>
      </c>
      <c r="AT245" s="363">
        <v>24743</v>
      </c>
      <c r="AU245" s="363">
        <v>0</v>
      </c>
      <c r="AV245" s="363">
        <v>6905</v>
      </c>
      <c r="AW245" s="363">
        <v>0</v>
      </c>
      <c r="AX245" s="363">
        <v>0</v>
      </c>
      <c r="AY245" s="363">
        <v>982718</v>
      </c>
      <c r="AZ245" s="363">
        <v>144038</v>
      </c>
      <c r="BA245" s="363">
        <v>13527</v>
      </c>
      <c r="BB245" s="363">
        <v>18882</v>
      </c>
      <c r="BC245" s="363">
        <v>110432</v>
      </c>
      <c r="BD245" s="363">
        <v>21681</v>
      </c>
      <c r="BE245" s="363">
        <v>0</v>
      </c>
      <c r="BF245" s="363">
        <v>0</v>
      </c>
      <c r="BG245" s="363">
        <v>9560</v>
      </c>
      <c r="BH245" s="363">
        <v>0</v>
      </c>
      <c r="BI245" s="363">
        <v>0</v>
      </c>
      <c r="BJ245" s="363">
        <v>0</v>
      </c>
      <c r="BK245" s="363">
        <v>9560</v>
      </c>
      <c r="BL245" s="363">
        <v>0</v>
      </c>
      <c r="BM245" s="363">
        <v>0</v>
      </c>
      <c r="BN245" s="363">
        <v>323041</v>
      </c>
      <c r="BO245" s="363">
        <v>0</v>
      </c>
      <c r="BP245" s="363">
        <v>23284</v>
      </c>
      <c r="BQ245" s="363">
        <v>302335</v>
      </c>
      <c r="BR245" s="363">
        <v>1661</v>
      </c>
      <c r="BS245" s="363">
        <v>0</v>
      </c>
      <c r="BT245" s="363">
        <v>0</v>
      </c>
      <c r="BU245" s="363">
        <v>392245</v>
      </c>
      <c r="BV245" s="363">
        <v>27979</v>
      </c>
      <c r="BW245" s="363">
        <v>31723</v>
      </c>
      <c r="BX245" s="363">
        <v>350242</v>
      </c>
      <c r="BY245" s="363">
        <v>22129</v>
      </c>
      <c r="BZ245" s="363">
        <v>0</v>
      </c>
      <c r="CA245" s="363">
        <v>0</v>
      </c>
      <c r="CB245" s="363">
        <v>72167</v>
      </c>
      <c r="CC245" s="363">
        <v>59730</v>
      </c>
      <c r="CD245" s="363">
        <v>0</v>
      </c>
      <c r="CE245" s="363">
        <v>12449</v>
      </c>
      <c r="CF245" s="363">
        <v>0</v>
      </c>
      <c r="CG245" s="363">
        <v>0</v>
      </c>
      <c r="CH245" s="363">
        <v>0</v>
      </c>
      <c r="CI245" s="363">
        <v>496766</v>
      </c>
      <c r="CJ245" s="363">
        <v>157562</v>
      </c>
      <c r="CK245" s="363">
        <v>17004</v>
      </c>
      <c r="CL245" s="363">
        <v>257424</v>
      </c>
      <c r="CM245" s="363">
        <v>8435</v>
      </c>
      <c r="CN245" s="363">
        <v>0</v>
      </c>
      <c r="CO245" s="363">
        <v>171353</v>
      </c>
      <c r="CP245" s="363">
        <v>419933</v>
      </c>
      <c r="CQ245" s="363">
        <v>68038</v>
      </c>
      <c r="CR245" s="363">
        <v>157009</v>
      </c>
      <c r="CS245" s="363">
        <v>28137</v>
      </c>
      <c r="CT245" s="363">
        <v>102872</v>
      </c>
      <c r="CU245" s="363">
        <v>118182</v>
      </c>
      <c r="CV245" s="363">
        <v>64011</v>
      </c>
      <c r="CW245" s="363">
        <v>114420</v>
      </c>
      <c r="CX245" s="363">
        <v>0</v>
      </c>
      <c r="CY245" s="363">
        <v>0</v>
      </c>
      <c r="CZ245" s="363">
        <v>0</v>
      </c>
      <c r="DA245" s="363">
        <v>24895</v>
      </c>
      <c r="DB245" s="363">
        <v>68972</v>
      </c>
      <c r="DC245" s="363">
        <v>16222</v>
      </c>
      <c r="DD245" s="363">
        <v>1216763</v>
      </c>
      <c r="DE245" s="363">
        <v>587023</v>
      </c>
      <c r="DF245" s="363">
        <v>626139</v>
      </c>
      <c r="DG245" s="363">
        <v>570709</v>
      </c>
      <c r="DH245" s="363">
        <v>21143</v>
      </c>
      <c r="DI245" s="363">
        <v>34267</v>
      </c>
      <c r="DJ245" s="363">
        <v>0</v>
      </c>
      <c r="DK245" s="363">
        <v>1834268</v>
      </c>
      <c r="DL245" s="363">
        <v>1127409</v>
      </c>
      <c r="DM245" s="363">
        <v>913234</v>
      </c>
      <c r="DN245" s="363">
        <v>265199</v>
      </c>
      <c r="DO245" s="363">
        <v>182002</v>
      </c>
      <c r="DP245" s="363">
        <v>138483</v>
      </c>
      <c r="DQ245" s="363">
        <v>604857</v>
      </c>
      <c r="DR245" s="363">
        <v>0</v>
      </c>
      <c r="DS245" s="363">
        <v>23730</v>
      </c>
      <c r="DT245" s="363">
        <v>96508</v>
      </c>
      <c r="DU245" s="363">
        <v>64767</v>
      </c>
      <c r="DV245" s="363">
        <v>418205</v>
      </c>
      <c r="DW245" s="363">
        <v>153395</v>
      </c>
      <c r="DX245" s="363">
        <v>120836</v>
      </c>
      <c r="DY245" s="363">
        <v>49376</v>
      </c>
      <c r="DZ245" s="363">
        <v>239409</v>
      </c>
      <c r="EA245" s="363">
        <v>0</v>
      </c>
      <c r="EB245" s="363">
        <v>11951</v>
      </c>
      <c r="EC245" s="363">
        <v>76214</v>
      </c>
      <c r="ED245" s="363">
        <v>25976</v>
      </c>
      <c r="EE245" s="363">
        <v>1072928</v>
      </c>
      <c r="EF245" s="363">
        <v>379025</v>
      </c>
      <c r="EG245" s="363">
        <v>258714</v>
      </c>
      <c r="EH245" s="363">
        <v>172756</v>
      </c>
      <c r="EI245" s="363">
        <v>708982</v>
      </c>
      <c r="EJ245" s="363">
        <v>0</v>
      </c>
      <c r="EK245" s="363">
        <v>33125</v>
      </c>
      <c r="EL245" s="363">
        <v>165206</v>
      </c>
      <c r="EM245" s="363">
        <v>80432</v>
      </c>
      <c r="EN245" s="363">
        <v>129337</v>
      </c>
      <c r="EO245" s="363">
        <v>25546</v>
      </c>
      <c r="EP245" s="363">
        <v>28362</v>
      </c>
      <c r="EQ245" s="363">
        <v>11948</v>
      </c>
      <c r="ER245" s="363">
        <v>94867</v>
      </c>
      <c r="ES245" s="363">
        <v>0</v>
      </c>
      <c r="ET245" s="363">
        <v>0</v>
      </c>
      <c r="EU245" s="363">
        <v>0</v>
      </c>
      <c r="EV245" s="363">
        <v>9492</v>
      </c>
      <c r="EW245" s="363">
        <v>566096</v>
      </c>
      <c r="EX245" s="363">
        <v>148254</v>
      </c>
      <c r="EY245" s="363">
        <v>135004</v>
      </c>
      <c r="EZ245" s="363">
        <v>83125</v>
      </c>
      <c r="FA245" s="363">
        <v>285070</v>
      </c>
      <c r="FB245" s="363">
        <v>5123</v>
      </c>
      <c r="FC245" s="363">
        <v>25387</v>
      </c>
      <c r="FD245" s="363">
        <v>85029</v>
      </c>
      <c r="FE245" s="363">
        <v>48614</v>
      </c>
      <c r="FF245" s="363">
        <v>159946</v>
      </c>
      <c r="FG245" s="363">
        <v>46684</v>
      </c>
      <c r="FH245" s="363">
        <v>47264</v>
      </c>
      <c r="FI245" s="363">
        <v>10263</v>
      </c>
      <c r="FJ245" s="363">
        <v>58293</v>
      </c>
      <c r="FK245" s="363">
        <v>0</v>
      </c>
      <c r="FL245" s="363">
        <v>0</v>
      </c>
      <c r="FM245" s="363">
        <v>4702</v>
      </c>
      <c r="FN245" s="363">
        <v>3652</v>
      </c>
      <c r="FO245" s="363">
        <v>21834</v>
      </c>
      <c r="FP245" s="363">
        <v>4613</v>
      </c>
      <c r="FQ245" s="363">
        <v>0</v>
      </c>
      <c r="FR245" s="363">
        <v>0</v>
      </c>
      <c r="FS245" s="363">
        <v>21523</v>
      </c>
      <c r="FT245" s="363">
        <v>0</v>
      </c>
      <c r="FU245" s="363">
        <v>0</v>
      </c>
      <c r="FV245" s="363">
        <v>0</v>
      </c>
      <c r="FW245" s="363">
        <v>0</v>
      </c>
      <c r="FX245" s="363">
        <v>543731</v>
      </c>
      <c r="FY245" s="363">
        <v>136249</v>
      </c>
      <c r="FZ245" s="363">
        <v>145605</v>
      </c>
      <c r="GA245" s="363">
        <v>121761</v>
      </c>
      <c r="GB245" s="363">
        <v>335129</v>
      </c>
      <c r="GC245" s="363">
        <v>0</v>
      </c>
      <c r="GD245" s="363">
        <v>8120</v>
      </c>
      <c r="GE245" s="363">
        <v>41372</v>
      </c>
      <c r="GF245" s="363">
        <v>1804</v>
      </c>
      <c r="GG245" s="363">
        <v>237623</v>
      </c>
      <c r="GH245" s="363">
        <v>18750</v>
      </c>
      <c r="GI245" s="363">
        <v>12496</v>
      </c>
      <c r="GJ245" s="363">
        <v>12791</v>
      </c>
      <c r="GK245" s="363">
        <v>84541</v>
      </c>
      <c r="GL245" s="363">
        <v>167731</v>
      </c>
      <c r="GM245" s="363">
        <v>0</v>
      </c>
      <c r="GN245" s="363">
        <v>0</v>
      </c>
      <c r="GO245" s="363">
        <v>0</v>
      </c>
      <c r="GP245" s="363">
        <v>8610</v>
      </c>
      <c r="GQ245" s="363">
        <v>0</v>
      </c>
      <c r="GR245" s="363">
        <v>2597</v>
      </c>
      <c r="GS245" s="363">
        <v>5576</v>
      </c>
      <c r="GT245" s="363">
        <v>0</v>
      </c>
      <c r="GU245" s="363">
        <v>0</v>
      </c>
      <c r="GV245" s="363">
        <v>0</v>
      </c>
      <c r="GW245" s="363">
        <v>0</v>
      </c>
      <c r="GX245" s="363">
        <v>0</v>
      </c>
      <c r="GY245" s="363">
        <v>308085</v>
      </c>
      <c r="GZ245" s="363">
        <v>82071</v>
      </c>
      <c r="HA245" s="363">
        <v>75518</v>
      </c>
      <c r="HB245" s="363">
        <v>16677</v>
      </c>
      <c r="HC245" s="363">
        <v>167659</v>
      </c>
      <c r="HD245" s="363">
        <v>14534</v>
      </c>
      <c r="HE245" s="363">
        <v>4947</v>
      </c>
      <c r="HF245" s="363">
        <v>44896</v>
      </c>
      <c r="HG245" s="363">
        <v>13725</v>
      </c>
      <c r="HH245" s="363">
        <v>824147</v>
      </c>
    </row>
    <row r="246" spans="1:216" ht="15" x14ac:dyDescent="0.25">
      <c r="A246" s="356" t="s">
        <v>452</v>
      </c>
      <c r="B246" s="363">
        <v>4888570</v>
      </c>
      <c r="C246" s="363">
        <v>1249529</v>
      </c>
      <c r="D246" s="363">
        <v>808959</v>
      </c>
      <c r="E246" s="363">
        <v>356932</v>
      </c>
      <c r="F246" s="363">
        <v>223942</v>
      </c>
      <c r="G246" s="363">
        <v>205122</v>
      </c>
      <c r="H246" s="363">
        <v>466332</v>
      </c>
      <c r="I246" s="363">
        <v>225859</v>
      </c>
      <c r="J246" s="363">
        <v>322190</v>
      </c>
      <c r="K246" s="363">
        <v>96630</v>
      </c>
      <c r="L246" s="363">
        <v>70165</v>
      </c>
      <c r="M246" s="363">
        <v>31431</v>
      </c>
      <c r="N246" s="363">
        <v>65273</v>
      </c>
      <c r="O246" s="363">
        <v>34875</v>
      </c>
      <c r="P246" s="363">
        <v>40100</v>
      </c>
      <c r="Q246" s="363">
        <v>165905</v>
      </c>
      <c r="R246" s="363">
        <v>32056</v>
      </c>
      <c r="S246" s="363">
        <v>72750</v>
      </c>
      <c r="T246" s="363">
        <v>319773</v>
      </c>
      <c r="U246" s="363">
        <v>242670</v>
      </c>
      <c r="V246" s="363">
        <v>114125</v>
      </c>
      <c r="W246" s="363">
        <v>157368</v>
      </c>
      <c r="X246" s="363">
        <v>124847</v>
      </c>
      <c r="Y246" s="363">
        <v>45677</v>
      </c>
      <c r="Z246" s="363">
        <v>2963606</v>
      </c>
      <c r="AA246" s="363">
        <v>2832005</v>
      </c>
      <c r="AB246" s="363">
        <v>336611</v>
      </c>
      <c r="AC246" s="363">
        <v>1332843</v>
      </c>
      <c r="AD246" s="363">
        <v>689787</v>
      </c>
      <c r="AE246" s="363">
        <v>95460</v>
      </c>
      <c r="AF246" s="363">
        <v>502775</v>
      </c>
      <c r="AG246" s="363">
        <v>564008</v>
      </c>
      <c r="AH246" s="363">
        <v>821764</v>
      </c>
      <c r="AI246" s="363">
        <v>311054</v>
      </c>
      <c r="AJ246" s="363">
        <v>1113376</v>
      </c>
      <c r="AK246" s="363">
        <v>230337</v>
      </c>
      <c r="AL246" s="363">
        <v>80254</v>
      </c>
      <c r="AM246" s="363">
        <v>479017</v>
      </c>
      <c r="AN246" s="363">
        <v>24930</v>
      </c>
      <c r="AO246" s="363">
        <v>206142</v>
      </c>
      <c r="AP246" s="363">
        <v>155098</v>
      </c>
      <c r="AQ246" s="363">
        <v>0</v>
      </c>
      <c r="AR246" s="363">
        <v>67627</v>
      </c>
      <c r="AS246" s="363">
        <v>7407</v>
      </c>
      <c r="AT246" s="363">
        <v>32661</v>
      </c>
      <c r="AU246" s="363">
        <v>32583</v>
      </c>
      <c r="AV246" s="363">
        <v>83475</v>
      </c>
      <c r="AW246" s="363">
        <v>2698</v>
      </c>
      <c r="AX246" s="363">
        <v>0</v>
      </c>
      <c r="AY246" s="363">
        <v>1966487</v>
      </c>
      <c r="AZ246" s="363">
        <v>277977</v>
      </c>
      <c r="BA246" s="363">
        <v>43719</v>
      </c>
      <c r="BB246" s="363">
        <v>12618</v>
      </c>
      <c r="BC246" s="363">
        <v>214456</v>
      </c>
      <c r="BD246" s="363">
        <v>10340</v>
      </c>
      <c r="BE246" s="363">
        <v>0</v>
      </c>
      <c r="BF246" s="363">
        <v>0</v>
      </c>
      <c r="BG246" s="363">
        <v>12562</v>
      </c>
      <c r="BH246" s="363">
        <v>0</v>
      </c>
      <c r="BI246" s="363">
        <v>0</v>
      </c>
      <c r="BJ246" s="363">
        <v>12562</v>
      </c>
      <c r="BK246" s="363">
        <v>0</v>
      </c>
      <c r="BL246" s="363">
        <v>0</v>
      </c>
      <c r="BM246" s="363">
        <v>0</v>
      </c>
      <c r="BN246" s="363">
        <v>671796</v>
      </c>
      <c r="BO246" s="363">
        <v>13886</v>
      </c>
      <c r="BP246" s="363">
        <v>12395</v>
      </c>
      <c r="BQ246" s="363">
        <v>640868</v>
      </c>
      <c r="BR246" s="363">
        <v>24097</v>
      </c>
      <c r="BS246" s="363">
        <v>0</v>
      </c>
      <c r="BT246" s="363">
        <v>0</v>
      </c>
      <c r="BU246" s="363">
        <v>644353</v>
      </c>
      <c r="BV246" s="363">
        <v>7777</v>
      </c>
      <c r="BW246" s="363">
        <v>9696</v>
      </c>
      <c r="BX246" s="363">
        <v>625884</v>
      </c>
      <c r="BY246" s="363">
        <v>12396</v>
      </c>
      <c r="BZ246" s="363">
        <v>0</v>
      </c>
      <c r="CA246" s="363">
        <v>0</v>
      </c>
      <c r="CB246" s="363">
        <v>41557</v>
      </c>
      <c r="CC246" s="363">
        <v>36458</v>
      </c>
      <c r="CD246" s="363">
        <v>2614</v>
      </c>
      <c r="CE246" s="363">
        <v>14492</v>
      </c>
      <c r="CF246" s="363">
        <v>0</v>
      </c>
      <c r="CG246" s="363">
        <v>0</v>
      </c>
      <c r="CH246" s="363">
        <v>0</v>
      </c>
      <c r="CI246" s="363">
        <v>999555</v>
      </c>
      <c r="CJ246" s="363">
        <v>155240</v>
      </c>
      <c r="CK246" s="363">
        <v>28846</v>
      </c>
      <c r="CL246" s="363">
        <v>682104</v>
      </c>
      <c r="CM246" s="363">
        <v>33284</v>
      </c>
      <c r="CN246" s="363">
        <v>0</v>
      </c>
      <c r="CO246" s="363">
        <v>391734</v>
      </c>
      <c r="CP246" s="363">
        <v>923462</v>
      </c>
      <c r="CQ246" s="363">
        <v>124562</v>
      </c>
      <c r="CR246" s="363">
        <v>341959</v>
      </c>
      <c r="CS246" s="363">
        <v>84326</v>
      </c>
      <c r="CT246" s="363">
        <v>308963</v>
      </c>
      <c r="CU246" s="363">
        <v>226626</v>
      </c>
      <c r="CV246" s="363">
        <v>137482</v>
      </c>
      <c r="CW246" s="363">
        <v>134960</v>
      </c>
      <c r="CX246" s="363">
        <v>0</v>
      </c>
      <c r="CY246" s="363">
        <v>0</v>
      </c>
      <c r="CZ246" s="363">
        <v>0</v>
      </c>
      <c r="DA246" s="363">
        <v>30748</v>
      </c>
      <c r="DB246" s="363">
        <v>96664</v>
      </c>
      <c r="DC246" s="363">
        <v>6471</v>
      </c>
      <c r="DD246" s="363">
        <v>2274309</v>
      </c>
      <c r="DE246" s="363">
        <v>1060189</v>
      </c>
      <c r="DF246" s="363">
        <v>1066423</v>
      </c>
      <c r="DG246" s="363">
        <v>1064477</v>
      </c>
      <c r="DH246" s="363">
        <v>43841</v>
      </c>
      <c r="DI246" s="363">
        <v>40780</v>
      </c>
      <c r="DJ246" s="363">
        <v>0</v>
      </c>
      <c r="DK246" s="363">
        <v>3470010</v>
      </c>
      <c r="DL246" s="363">
        <v>2640088</v>
      </c>
      <c r="DM246" s="363">
        <v>1763496</v>
      </c>
      <c r="DN246" s="363">
        <v>505109</v>
      </c>
      <c r="DO246" s="363">
        <v>371935</v>
      </c>
      <c r="DP246" s="363">
        <v>341428</v>
      </c>
      <c r="DQ246" s="363">
        <v>1066717</v>
      </c>
      <c r="DR246" s="363">
        <v>7563</v>
      </c>
      <c r="DS246" s="363">
        <v>85198</v>
      </c>
      <c r="DT246" s="363">
        <v>270153</v>
      </c>
      <c r="DU246" s="363">
        <v>157465</v>
      </c>
      <c r="DV246" s="363">
        <v>1332976</v>
      </c>
      <c r="DW246" s="363">
        <v>451754</v>
      </c>
      <c r="DX246" s="363">
        <v>320140</v>
      </c>
      <c r="DY246" s="363">
        <v>157916</v>
      </c>
      <c r="DZ246" s="363">
        <v>783049</v>
      </c>
      <c r="EA246" s="363">
        <v>0</v>
      </c>
      <c r="EB246" s="363">
        <v>35023</v>
      </c>
      <c r="EC246" s="363">
        <v>210664</v>
      </c>
      <c r="ED246" s="363">
        <v>138912</v>
      </c>
      <c r="EE246" s="363">
        <v>2463240</v>
      </c>
      <c r="EF246" s="363">
        <v>850014</v>
      </c>
      <c r="EG246" s="363">
        <v>634401</v>
      </c>
      <c r="EH246" s="363">
        <v>396620</v>
      </c>
      <c r="EI246" s="363">
        <v>1552956</v>
      </c>
      <c r="EJ246" s="363">
        <v>7563</v>
      </c>
      <c r="EK246" s="363">
        <v>107833</v>
      </c>
      <c r="EL246" s="363">
        <v>441514</v>
      </c>
      <c r="EM246" s="363">
        <v>234093</v>
      </c>
      <c r="EN246" s="363">
        <v>414183</v>
      </c>
      <c r="EO246" s="363">
        <v>84874</v>
      </c>
      <c r="EP246" s="363">
        <v>39506</v>
      </c>
      <c r="EQ246" s="363">
        <v>103529</v>
      </c>
      <c r="ER246" s="363">
        <v>166976</v>
      </c>
      <c r="ES246" s="363">
        <v>0</v>
      </c>
      <c r="ET246" s="363">
        <v>4070</v>
      </c>
      <c r="EU246" s="363">
        <v>24857</v>
      </c>
      <c r="EV246" s="363">
        <v>15795</v>
      </c>
      <c r="EW246" s="363">
        <v>851692</v>
      </c>
      <c r="EX246" s="363">
        <v>276236</v>
      </c>
      <c r="EY246" s="363">
        <v>134772</v>
      </c>
      <c r="EZ246" s="363">
        <v>162633</v>
      </c>
      <c r="FA246" s="363">
        <v>430511</v>
      </c>
      <c r="FB246" s="363">
        <v>3749</v>
      </c>
      <c r="FC246" s="363">
        <v>52582</v>
      </c>
      <c r="FD246" s="363">
        <v>134213</v>
      </c>
      <c r="FE246" s="363">
        <v>33644</v>
      </c>
      <c r="FF246" s="363">
        <v>337466</v>
      </c>
      <c r="FG246" s="363">
        <v>164392</v>
      </c>
      <c r="FH246" s="363">
        <v>19487</v>
      </c>
      <c r="FI246" s="363">
        <v>68183</v>
      </c>
      <c r="FJ246" s="363">
        <v>42157</v>
      </c>
      <c r="FK246" s="363">
        <v>3987</v>
      </c>
      <c r="FL246" s="363">
        <v>2644</v>
      </c>
      <c r="FM246" s="363">
        <v>12773</v>
      </c>
      <c r="FN246" s="363">
        <v>5114</v>
      </c>
      <c r="FO246" s="363">
        <v>105583</v>
      </c>
      <c r="FP246" s="363">
        <v>65471</v>
      </c>
      <c r="FQ246" s="363">
        <v>0</v>
      </c>
      <c r="FR246" s="363">
        <v>1027</v>
      </c>
      <c r="FS246" s="363">
        <v>33028</v>
      </c>
      <c r="FT246" s="363">
        <v>0</v>
      </c>
      <c r="FU246" s="363">
        <v>0</v>
      </c>
      <c r="FV246" s="363">
        <v>8551</v>
      </c>
      <c r="FW246" s="363">
        <v>0</v>
      </c>
      <c r="FX246" s="363">
        <v>921960</v>
      </c>
      <c r="FY246" s="363">
        <v>257559</v>
      </c>
      <c r="FZ246" s="363">
        <v>181474</v>
      </c>
      <c r="GA246" s="363">
        <v>96957</v>
      </c>
      <c r="GB246" s="363">
        <v>563537</v>
      </c>
      <c r="GC246" s="363">
        <v>0</v>
      </c>
      <c r="GD246" s="363">
        <v>17710</v>
      </c>
      <c r="GE246" s="363">
        <v>49313</v>
      </c>
      <c r="GF246" s="363">
        <v>15034</v>
      </c>
      <c r="GG246" s="363">
        <v>205480</v>
      </c>
      <c r="GH246" s="363">
        <v>0</v>
      </c>
      <c r="GI246" s="363">
        <v>3495</v>
      </c>
      <c r="GJ246" s="363">
        <v>0</v>
      </c>
      <c r="GK246" s="363">
        <v>115049</v>
      </c>
      <c r="GL246" s="363">
        <v>126072</v>
      </c>
      <c r="GM246" s="363">
        <v>0</v>
      </c>
      <c r="GN246" s="363">
        <v>0</v>
      </c>
      <c r="GO246" s="363">
        <v>0</v>
      </c>
      <c r="GP246" s="363">
        <v>38041</v>
      </c>
      <c r="GQ246" s="363">
        <v>2554</v>
      </c>
      <c r="GR246" s="363">
        <v>23866</v>
      </c>
      <c r="GS246" s="363">
        <v>12687</v>
      </c>
      <c r="GT246" s="363">
        <v>0</v>
      </c>
      <c r="GU246" s="363">
        <v>0</v>
      </c>
      <c r="GV246" s="363">
        <v>0</v>
      </c>
      <c r="GW246" s="363">
        <v>0</v>
      </c>
      <c r="GX246" s="363">
        <v>0</v>
      </c>
      <c r="GY246" s="363">
        <v>492948</v>
      </c>
      <c r="GZ246" s="363">
        <v>182475</v>
      </c>
      <c r="HA246" s="363">
        <v>101817</v>
      </c>
      <c r="HB246" s="363">
        <v>21010</v>
      </c>
      <c r="HC246" s="363">
        <v>193122</v>
      </c>
      <c r="HD246" s="363">
        <v>26483</v>
      </c>
      <c r="HE246" s="363">
        <v>29695</v>
      </c>
      <c r="HF246" s="363">
        <v>102862</v>
      </c>
      <c r="HG246" s="363">
        <v>18394</v>
      </c>
      <c r="HH246" s="363">
        <v>1842620</v>
      </c>
    </row>
    <row r="247" spans="1:216" ht="15" x14ac:dyDescent="0.25">
      <c r="A247" s="356" t="s">
        <v>453</v>
      </c>
      <c r="B247" s="363">
        <v>9553328</v>
      </c>
      <c r="C247" s="363">
        <v>3067449</v>
      </c>
      <c r="D247" s="363">
        <v>2229571</v>
      </c>
      <c r="E247" s="363">
        <v>1557675</v>
      </c>
      <c r="F247" s="363">
        <v>992832</v>
      </c>
      <c r="G247" s="363">
        <v>864556</v>
      </c>
      <c r="H247" s="363">
        <v>818966</v>
      </c>
      <c r="I247" s="363">
        <v>426353</v>
      </c>
      <c r="J247" s="363">
        <v>566154</v>
      </c>
      <c r="K247" s="363">
        <v>321407</v>
      </c>
      <c r="L247" s="363">
        <v>203014</v>
      </c>
      <c r="M247" s="363">
        <v>144581</v>
      </c>
      <c r="N247" s="363">
        <v>146051</v>
      </c>
      <c r="O247" s="363">
        <v>79381</v>
      </c>
      <c r="P247" s="363">
        <v>64838</v>
      </c>
      <c r="Q247" s="363">
        <v>328853</v>
      </c>
      <c r="R247" s="363">
        <v>107534</v>
      </c>
      <c r="S247" s="363">
        <v>201100</v>
      </c>
      <c r="T247" s="363">
        <v>1046136</v>
      </c>
      <c r="U247" s="363">
        <v>726004</v>
      </c>
      <c r="V247" s="363">
        <v>411566</v>
      </c>
      <c r="W247" s="363">
        <v>579484</v>
      </c>
      <c r="X247" s="363">
        <v>469526</v>
      </c>
      <c r="Y247" s="363">
        <v>123105</v>
      </c>
      <c r="Z247" s="363">
        <v>6417204</v>
      </c>
      <c r="AA247" s="363">
        <v>5904229</v>
      </c>
      <c r="AB247" s="363">
        <v>540768</v>
      </c>
      <c r="AC247" s="363">
        <v>3031413</v>
      </c>
      <c r="AD247" s="363">
        <v>1749767</v>
      </c>
      <c r="AE247" s="363">
        <v>167874</v>
      </c>
      <c r="AF247" s="363">
        <v>1128004</v>
      </c>
      <c r="AG247" s="363">
        <v>1258587</v>
      </c>
      <c r="AH247" s="363">
        <v>2206486</v>
      </c>
      <c r="AI247" s="363">
        <v>1027895</v>
      </c>
      <c r="AJ247" s="363">
        <v>2307639</v>
      </c>
      <c r="AK247" s="363">
        <v>556752</v>
      </c>
      <c r="AL247" s="363">
        <v>72808</v>
      </c>
      <c r="AM247" s="363">
        <v>1825557</v>
      </c>
      <c r="AN247" s="363">
        <v>28756</v>
      </c>
      <c r="AO247" s="363">
        <v>813057</v>
      </c>
      <c r="AP247" s="363">
        <v>682082</v>
      </c>
      <c r="AQ247" s="363">
        <v>4123</v>
      </c>
      <c r="AR247" s="363">
        <v>365596</v>
      </c>
      <c r="AS247" s="363">
        <v>93436</v>
      </c>
      <c r="AT247" s="363">
        <v>235872</v>
      </c>
      <c r="AU247" s="363">
        <v>104671</v>
      </c>
      <c r="AV247" s="363">
        <v>294205</v>
      </c>
      <c r="AW247" s="363">
        <v>56761</v>
      </c>
      <c r="AX247" s="363">
        <v>3770</v>
      </c>
      <c r="AY247" s="363">
        <v>3606506</v>
      </c>
      <c r="AZ247" s="363">
        <v>629266</v>
      </c>
      <c r="BA247" s="363">
        <v>46482</v>
      </c>
      <c r="BB247" s="363">
        <v>28576</v>
      </c>
      <c r="BC247" s="363">
        <v>559444</v>
      </c>
      <c r="BD247" s="363">
        <v>34975</v>
      </c>
      <c r="BE247" s="363">
        <v>0</v>
      </c>
      <c r="BF247" s="363">
        <v>0</v>
      </c>
      <c r="BG247" s="363">
        <v>99324</v>
      </c>
      <c r="BH247" s="363">
        <v>42582</v>
      </c>
      <c r="BI247" s="363">
        <v>15972</v>
      </c>
      <c r="BJ247" s="363">
        <v>70614</v>
      </c>
      <c r="BK247" s="363">
        <v>0</v>
      </c>
      <c r="BL247" s="363">
        <v>0</v>
      </c>
      <c r="BM247" s="363">
        <v>0</v>
      </c>
      <c r="BN247" s="363">
        <v>1490064</v>
      </c>
      <c r="BO247" s="363">
        <v>24166</v>
      </c>
      <c r="BP247" s="363">
        <v>20723</v>
      </c>
      <c r="BQ247" s="363">
        <v>1449870</v>
      </c>
      <c r="BR247" s="363">
        <v>0</v>
      </c>
      <c r="BS247" s="363">
        <v>0</v>
      </c>
      <c r="BT247" s="363">
        <v>0</v>
      </c>
      <c r="BU247" s="363">
        <v>911443</v>
      </c>
      <c r="BV247" s="363">
        <v>27938</v>
      </c>
      <c r="BW247" s="363">
        <v>29242</v>
      </c>
      <c r="BX247" s="363">
        <v>866414</v>
      </c>
      <c r="BY247" s="363">
        <v>13789</v>
      </c>
      <c r="BZ247" s="363">
        <v>0</v>
      </c>
      <c r="CA247" s="363">
        <v>0</v>
      </c>
      <c r="CB247" s="363">
        <v>163302</v>
      </c>
      <c r="CC247" s="363">
        <v>73767</v>
      </c>
      <c r="CD247" s="363">
        <v>31075</v>
      </c>
      <c r="CE247" s="363">
        <v>81124</v>
      </c>
      <c r="CF247" s="363">
        <v>0</v>
      </c>
      <c r="CG247" s="363">
        <v>0</v>
      </c>
      <c r="CH247" s="363">
        <v>0</v>
      </c>
      <c r="CI247" s="363">
        <v>1752423</v>
      </c>
      <c r="CJ247" s="363">
        <v>587138</v>
      </c>
      <c r="CK247" s="363">
        <v>108775</v>
      </c>
      <c r="CL247" s="363">
        <v>1160615</v>
      </c>
      <c r="CM247" s="363">
        <v>0</v>
      </c>
      <c r="CN247" s="363">
        <v>0</v>
      </c>
      <c r="CO247" s="363">
        <v>390084</v>
      </c>
      <c r="CP247" s="363">
        <v>1557802</v>
      </c>
      <c r="CQ247" s="363">
        <v>247341</v>
      </c>
      <c r="CR247" s="363">
        <v>562745</v>
      </c>
      <c r="CS247" s="363">
        <v>131284</v>
      </c>
      <c r="CT247" s="363">
        <v>503754</v>
      </c>
      <c r="CU247" s="363">
        <v>260052</v>
      </c>
      <c r="CV247" s="363">
        <v>265217</v>
      </c>
      <c r="CW247" s="363">
        <v>220250</v>
      </c>
      <c r="CX247" s="363">
        <v>0</v>
      </c>
      <c r="CY247" s="363">
        <v>0</v>
      </c>
      <c r="CZ247" s="363">
        <v>0</v>
      </c>
      <c r="DA247" s="363">
        <v>103144</v>
      </c>
      <c r="DB247" s="363">
        <v>112105</v>
      </c>
      <c r="DC247" s="363">
        <v>38385</v>
      </c>
      <c r="DD247" s="363">
        <v>4479495</v>
      </c>
      <c r="DE247" s="363">
        <v>1807392</v>
      </c>
      <c r="DF247" s="363">
        <v>2148640</v>
      </c>
      <c r="DG247" s="363">
        <v>2564966</v>
      </c>
      <c r="DH247" s="363">
        <v>177456</v>
      </c>
      <c r="DI247" s="363">
        <v>52551</v>
      </c>
      <c r="DJ247" s="363">
        <v>25477</v>
      </c>
      <c r="DK247" s="363">
        <v>6167005</v>
      </c>
      <c r="DL247" s="363">
        <v>4753248</v>
      </c>
      <c r="DM247" s="363">
        <v>2986780</v>
      </c>
      <c r="DN247" s="363">
        <v>909128</v>
      </c>
      <c r="DO247" s="363">
        <v>683819</v>
      </c>
      <c r="DP247" s="363">
        <v>540582</v>
      </c>
      <c r="DQ247" s="363">
        <v>1688525</v>
      </c>
      <c r="DR247" s="363">
        <v>0</v>
      </c>
      <c r="DS247" s="363">
        <v>164597</v>
      </c>
      <c r="DT247" s="363">
        <v>563079</v>
      </c>
      <c r="DU247" s="363">
        <v>254049</v>
      </c>
      <c r="DV247" s="363">
        <v>2783650</v>
      </c>
      <c r="DW247" s="363">
        <v>942333</v>
      </c>
      <c r="DX247" s="363">
        <v>761562</v>
      </c>
      <c r="DY247" s="363">
        <v>381498</v>
      </c>
      <c r="DZ247" s="363">
        <v>1671077</v>
      </c>
      <c r="EA247" s="363">
        <v>0</v>
      </c>
      <c r="EB247" s="363">
        <v>137966</v>
      </c>
      <c r="EC247" s="363">
        <v>503076</v>
      </c>
      <c r="ED247" s="363">
        <v>275514</v>
      </c>
      <c r="EE247" s="363">
        <v>4526609</v>
      </c>
      <c r="EF247" s="363">
        <v>1650019</v>
      </c>
      <c r="EG247" s="363">
        <v>1296089</v>
      </c>
      <c r="EH247" s="363">
        <v>747248</v>
      </c>
      <c r="EI247" s="363">
        <v>2748101</v>
      </c>
      <c r="EJ247" s="363">
        <v>0</v>
      </c>
      <c r="EK247" s="363">
        <v>247004</v>
      </c>
      <c r="EL247" s="363">
        <v>941853</v>
      </c>
      <c r="EM247" s="363">
        <v>483267</v>
      </c>
      <c r="EN247" s="363">
        <v>734894</v>
      </c>
      <c r="EO247" s="363">
        <v>146693</v>
      </c>
      <c r="EP247" s="363">
        <v>92861</v>
      </c>
      <c r="EQ247" s="363">
        <v>146226</v>
      </c>
      <c r="ER247" s="363">
        <v>355675</v>
      </c>
      <c r="ES247" s="363">
        <v>0</v>
      </c>
      <c r="ET247" s="363">
        <v>25180</v>
      </c>
      <c r="EU247" s="363">
        <v>36142</v>
      </c>
      <c r="EV247" s="363">
        <v>26694</v>
      </c>
      <c r="EW247" s="363">
        <v>1660508</v>
      </c>
      <c r="EX247" s="363">
        <v>426248</v>
      </c>
      <c r="EY247" s="363">
        <v>268601</v>
      </c>
      <c r="EZ247" s="363">
        <v>276605</v>
      </c>
      <c r="FA247" s="363">
        <v>806047</v>
      </c>
      <c r="FB247" s="363">
        <v>15679</v>
      </c>
      <c r="FC247" s="363">
        <v>79447</v>
      </c>
      <c r="FD247" s="363">
        <v>245881</v>
      </c>
      <c r="FE247" s="363">
        <v>107903</v>
      </c>
      <c r="FF247" s="363">
        <v>505328</v>
      </c>
      <c r="FG247" s="363">
        <v>195608</v>
      </c>
      <c r="FH247" s="363">
        <v>85473</v>
      </c>
      <c r="FI247" s="363">
        <v>69171</v>
      </c>
      <c r="FJ247" s="363">
        <v>108340</v>
      </c>
      <c r="FK247" s="363">
        <v>6276</v>
      </c>
      <c r="FL247" s="363">
        <v>12231</v>
      </c>
      <c r="FM247" s="363">
        <v>14619</v>
      </c>
      <c r="FN247" s="363">
        <v>27673</v>
      </c>
      <c r="FO247" s="363">
        <v>408030</v>
      </c>
      <c r="FP247" s="363">
        <v>351560</v>
      </c>
      <c r="FQ247" s="363">
        <v>7497</v>
      </c>
      <c r="FR247" s="363">
        <v>7538</v>
      </c>
      <c r="FS247" s="363">
        <v>77867</v>
      </c>
      <c r="FT247" s="363">
        <v>0</v>
      </c>
      <c r="FU247" s="363">
        <v>0</v>
      </c>
      <c r="FV247" s="363">
        <v>0</v>
      </c>
      <c r="FW247" s="363">
        <v>0</v>
      </c>
      <c r="FX247" s="363">
        <v>1623592</v>
      </c>
      <c r="FY247" s="363">
        <v>407127</v>
      </c>
      <c r="FZ247" s="363">
        <v>356576</v>
      </c>
      <c r="GA247" s="363">
        <v>222586</v>
      </c>
      <c r="GB247" s="363">
        <v>897225</v>
      </c>
      <c r="GC247" s="363">
        <v>0</v>
      </c>
      <c r="GD247" s="363">
        <v>39024</v>
      </c>
      <c r="GE247" s="363">
        <v>69813</v>
      </c>
      <c r="GF247" s="363">
        <v>19015</v>
      </c>
      <c r="GG247" s="363">
        <v>255743</v>
      </c>
      <c r="GH247" s="363">
        <v>20544</v>
      </c>
      <c r="GI247" s="363">
        <v>0</v>
      </c>
      <c r="GJ247" s="363">
        <v>6435</v>
      </c>
      <c r="GK247" s="363">
        <v>180511</v>
      </c>
      <c r="GL247" s="363">
        <v>138676</v>
      </c>
      <c r="GM247" s="363">
        <v>0</v>
      </c>
      <c r="GN247" s="363">
        <v>0</v>
      </c>
      <c r="GO247" s="363">
        <v>0</v>
      </c>
      <c r="GP247" s="363">
        <v>185477</v>
      </c>
      <c r="GQ247" s="363">
        <v>14267</v>
      </c>
      <c r="GR247" s="363">
        <v>140831</v>
      </c>
      <c r="GS247" s="363">
        <v>35446</v>
      </c>
      <c r="GT247" s="363">
        <v>0</v>
      </c>
      <c r="GU247" s="363">
        <v>0</v>
      </c>
      <c r="GV247" s="363">
        <v>0</v>
      </c>
      <c r="GW247" s="363">
        <v>0</v>
      </c>
      <c r="GX247" s="363">
        <v>0</v>
      </c>
      <c r="GY247" s="363">
        <v>683077</v>
      </c>
      <c r="GZ247" s="363">
        <v>302063</v>
      </c>
      <c r="HA247" s="363">
        <v>146024</v>
      </c>
      <c r="HB247" s="363">
        <v>27813</v>
      </c>
      <c r="HC247" s="363">
        <v>323594</v>
      </c>
      <c r="HD247" s="363">
        <v>0</v>
      </c>
      <c r="HE247" s="363">
        <v>9036</v>
      </c>
      <c r="HF247" s="363">
        <v>62629</v>
      </c>
      <c r="HG247" s="363">
        <v>27329</v>
      </c>
      <c r="HH247" s="363">
        <v>3595553</v>
      </c>
    </row>
    <row r="248" spans="1:216" ht="15" x14ac:dyDescent="0.25">
      <c r="A248" s="356" t="s">
        <v>454</v>
      </c>
      <c r="B248" s="363">
        <v>11044850</v>
      </c>
      <c r="C248" s="363">
        <v>2661589</v>
      </c>
      <c r="D248" s="363">
        <v>2121177</v>
      </c>
      <c r="E248" s="363">
        <v>1720961</v>
      </c>
      <c r="F248" s="363">
        <v>1192686</v>
      </c>
      <c r="G248" s="363">
        <v>975350</v>
      </c>
      <c r="H248" s="363">
        <v>999542</v>
      </c>
      <c r="I248" s="363">
        <v>501886</v>
      </c>
      <c r="J248" s="363">
        <v>695601</v>
      </c>
      <c r="K248" s="363">
        <v>198855</v>
      </c>
      <c r="L248" s="363">
        <v>148073</v>
      </c>
      <c r="M248" s="363">
        <v>56978</v>
      </c>
      <c r="N248" s="363">
        <v>31231</v>
      </c>
      <c r="O248" s="363">
        <v>16536</v>
      </c>
      <c r="P248" s="363">
        <v>17139</v>
      </c>
      <c r="Q248" s="363">
        <v>214478</v>
      </c>
      <c r="R248" s="363">
        <v>104741</v>
      </c>
      <c r="S248" s="363">
        <v>80893</v>
      </c>
      <c r="T248" s="363">
        <v>940994</v>
      </c>
      <c r="U248" s="363">
        <v>747505</v>
      </c>
      <c r="V248" s="363">
        <v>381749</v>
      </c>
      <c r="W248" s="363">
        <v>312278</v>
      </c>
      <c r="X248" s="363">
        <v>242835</v>
      </c>
      <c r="Y248" s="363">
        <v>74555</v>
      </c>
      <c r="Z248" s="363">
        <v>8285088</v>
      </c>
      <c r="AA248" s="363">
        <v>7400032</v>
      </c>
      <c r="AB248" s="363">
        <v>484132</v>
      </c>
      <c r="AC248" s="363">
        <v>3606202</v>
      </c>
      <c r="AD248" s="363">
        <v>2024182</v>
      </c>
      <c r="AE248" s="363">
        <v>81580</v>
      </c>
      <c r="AF248" s="363">
        <v>1803123</v>
      </c>
      <c r="AG248" s="363">
        <v>1046539</v>
      </c>
      <c r="AH248" s="363">
        <v>2189825</v>
      </c>
      <c r="AI248" s="363">
        <v>1069295</v>
      </c>
      <c r="AJ248" s="363">
        <v>3432203</v>
      </c>
      <c r="AK248" s="363">
        <v>809260</v>
      </c>
      <c r="AL248" s="363">
        <v>133509</v>
      </c>
      <c r="AM248" s="363">
        <v>2867786</v>
      </c>
      <c r="AN248" s="363">
        <v>50037</v>
      </c>
      <c r="AO248" s="363">
        <v>1239465</v>
      </c>
      <c r="AP248" s="363">
        <v>1212194</v>
      </c>
      <c r="AQ248" s="363">
        <v>16520</v>
      </c>
      <c r="AR248" s="363">
        <v>541272</v>
      </c>
      <c r="AS248" s="363">
        <v>256920</v>
      </c>
      <c r="AT248" s="363">
        <v>440284</v>
      </c>
      <c r="AU248" s="363">
        <v>149887</v>
      </c>
      <c r="AV248" s="363">
        <v>760505</v>
      </c>
      <c r="AW248" s="363">
        <v>105057</v>
      </c>
      <c r="AX248" s="363">
        <v>66842</v>
      </c>
      <c r="AY248" s="363">
        <v>3578076</v>
      </c>
      <c r="AZ248" s="363">
        <v>830615</v>
      </c>
      <c r="BA248" s="363">
        <v>166643</v>
      </c>
      <c r="BB248" s="363">
        <v>63855</v>
      </c>
      <c r="BC248" s="363">
        <v>674520</v>
      </c>
      <c r="BD248" s="363">
        <v>0</v>
      </c>
      <c r="BE248" s="363">
        <v>0</v>
      </c>
      <c r="BF248" s="363">
        <v>0</v>
      </c>
      <c r="BG248" s="363">
        <v>253860</v>
      </c>
      <c r="BH248" s="363">
        <v>89523</v>
      </c>
      <c r="BI248" s="363">
        <v>0</v>
      </c>
      <c r="BJ248" s="363">
        <v>165356</v>
      </c>
      <c r="BK248" s="363">
        <v>0</v>
      </c>
      <c r="BL248" s="363">
        <v>0</v>
      </c>
      <c r="BM248" s="363">
        <v>0</v>
      </c>
      <c r="BN248" s="363">
        <v>1145666</v>
      </c>
      <c r="BO248" s="363">
        <v>25819</v>
      </c>
      <c r="BP248" s="363">
        <v>83674</v>
      </c>
      <c r="BQ248" s="363">
        <v>1084114</v>
      </c>
      <c r="BR248" s="363">
        <v>26900</v>
      </c>
      <c r="BS248" s="363">
        <v>0</v>
      </c>
      <c r="BT248" s="363">
        <v>0</v>
      </c>
      <c r="BU248" s="363">
        <v>505679</v>
      </c>
      <c r="BV248" s="363">
        <v>42884</v>
      </c>
      <c r="BW248" s="363">
        <v>36438</v>
      </c>
      <c r="BX248" s="363">
        <v>452767</v>
      </c>
      <c r="BY248" s="363">
        <v>0</v>
      </c>
      <c r="BZ248" s="363">
        <v>0</v>
      </c>
      <c r="CA248" s="363">
        <v>0</v>
      </c>
      <c r="CB248" s="363">
        <v>162632</v>
      </c>
      <c r="CC248" s="363">
        <v>70109</v>
      </c>
      <c r="CD248" s="363">
        <v>10143</v>
      </c>
      <c r="CE248" s="363">
        <v>88698</v>
      </c>
      <c r="CF248" s="363">
        <v>0</v>
      </c>
      <c r="CG248" s="363">
        <v>0</v>
      </c>
      <c r="CH248" s="363">
        <v>0</v>
      </c>
      <c r="CI248" s="363">
        <v>2262653</v>
      </c>
      <c r="CJ248" s="363">
        <v>905572</v>
      </c>
      <c r="CK248" s="363">
        <v>159801</v>
      </c>
      <c r="CL248" s="363">
        <v>1480247</v>
      </c>
      <c r="CM248" s="363">
        <v>25291</v>
      </c>
      <c r="CN248" s="363">
        <v>0</v>
      </c>
      <c r="CO248" s="363">
        <v>327145</v>
      </c>
      <c r="CP248" s="363">
        <v>907288</v>
      </c>
      <c r="CQ248" s="363">
        <v>166162</v>
      </c>
      <c r="CR248" s="363">
        <v>339476</v>
      </c>
      <c r="CS248" s="363">
        <v>105227</v>
      </c>
      <c r="CT248" s="363">
        <v>225655</v>
      </c>
      <c r="CU248" s="363">
        <v>101519</v>
      </c>
      <c r="CV248" s="363">
        <v>186835</v>
      </c>
      <c r="CW248" s="363">
        <v>89340</v>
      </c>
      <c r="CX248" s="363">
        <v>0</v>
      </c>
      <c r="CY248" s="363">
        <v>0</v>
      </c>
      <c r="CZ248" s="363">
        <v>0</v>
      </c>
      <c r="DA248" s="363">
        <v>23401</v>
      </c>
      <c r="DB248" s="363">
        <v>53102</v>
      </c>
      <c r="DC248" s="363">
        <v>9593</v>
      </c>
      <c r="DD248" s="363">
        <v>4852111</v>
      </c>
      <c r="DE248" s="363">
        <v>1777513</v>
      </c>
      <c r="DF248" s="363">
        <v>2671929</v>
      </c>
      <c r="DG248" s="363">
        <v>2905392</v>
      </c>
      <c r="DH248" s="363">
        <v>85596</v>
      </c>
      <c r="DI248" s="363">
        <v>24392</v>
      </c>
      <c r="DJ248" s="363">
        <v>20379</v>
      </c>
      <c r="DK248" s="363">
        <v>5725933</v>
      </c>
      <c r="DL248" s="363">
        <v>3678321</v>
      </c>
      <c r="DM248" s="363">
        <v>2507673</v>
      </c>
      <c r="DN248" s="363">
        <v>768491</v>
      </c>
      <c r="DO248" s="363">
        <v>408185</v>
      </c>
      <c r="DP248" s="363">
        <v>342318</v>
      </c>
      <c r="DQ248" s="363">
        <v>1461432</v>
      </c>
      <c r="DR248" s="363">
        <v>0</v>
      </c>
      <c r="DS248" s="363">
        <v>73620</v>
      </c>
      <c r="DT248" s="363">
        <v>327034</v>
      </c>
      <c r="DU248" s="363">
        <v>166072</v>
      </c>
      <c r="DV248" s="363">
        <v>1703980</v>
      </c>
      <c r="DW248" s="363">
        <v>520850</v>
      </c>
      <c r="DX248" s="363">
        <v>396009</v>
      </c>
      <c r="DY248" s="363">
        <v>282581</v>
      </c>
      <c r="DZ248" s="363">
        <v>1081639</v>
      </c>
      <c r="EA248" s="363">
        <v>0</v>
      </c>
      <c r="EB248" s="363">
        <v>55361</v>
      </c>
      <c r="EC248" s="363">
        <v>246733</v>
      </c>
      <c r="ED248" s="363">
        <v>104938</v>
      </c>
      <c r="EE248" s="363">
        <v>3395242</v>
      </c>
      <c r="EF248" s="363">
        <v>1132356</v>
      </c>
      <c r="EG248" s="363">
        <v>721328</v>
      </c>
      <c r="EH248" s="363">
        <v>527898</v>
      </c>
      <c r="EI248" s="363">
        <v>2103834</v>
      </c>
      <c r="EJ248" s="363">
        <v>0</v>
      </c>
      <c r="EK248" s="363">
        <v>121535</v>
      </c>
      <c r="EL248" s="363">
        <v>520170</v>
      </c>
      <c r="EM248" s="363">
        <v>229185</v>
      </c>
      <c r="EN248" s="363">
        <v>668482</v>
      </c>
      <c r="EO248" s="363">
        <v>96048</v>
      </c>
      <c r="EP248" s="363">
        <v>88872</v>
      </c>
      <c r="EQ248" s="363">
        <v>83482</v>
      </c>
      <c r="ER248" s="363">
        <v>457668</v>
      </c>
      <c r="ES248" s="363">
        <v>0</v>
      </c>
      <c r="ET248" s="363">
        <v>0</v>
      </c>
      <c r="EU248" s="363">
        <v>38375</v>
      </c>
      <c r="EV248" s="363">
        <v>37804</v>
      </c>
      <c r="EW248" s="363">
        <v>1486751</v>
      </c>
      <c r="EX248" s="363">
        <v>444375</v>
      </c>
      <c r="EY248" s="363">
        <v>260103</v>
      </c>
      <c r="EZ248" s="363">
        <v>282108</v>
      </c>
      <c r="FA248" s="363">
        <v>691652</v>
      </c>
      <c r="FB248" s="363">
        <v>0</v>
      </c>
      <c r="FC248" s="363">
        <v>6839</v>
      </c>
      <c r="FD248" s="363">
        <v>143895</v>
      </c>
      <c r="FE248" s="363">
        <v>61445</v>
      </c>
      <c r="FF248" s="363">
        <v>733143</v>
      </c>
      <c r="FG248" s="363">
        <v>228183</v>
      </c>
      <c r="FH248" s="363">
        <v>38648</v>
      </c>
      <c r="FI248" s="363">
        <v>116288</v>
      </c>
      <c r="FJ248" s="363">
        <v>237714</v>
      </c>
      <c r="FK248" s="363">
        <v>20533</v>
      </c>
      <c r="FL248" s="363">
        <v>0</v>
      </c>
      <c r="FM248" s="363">
        <v>72202</v>
      </c>
      <c r="FN248" s="363">
        <v>17150</v>
      </c>
      <c r="FO248" s="363">
        <v>1211561</v>
      </c>
      <c r="FP248" s="363">
        <v>899140</v>
      </c>
      <c r="FQ248" s="363">
        <v>69691</v>
      </c>
      <c r="FR248" s="363">
        <v>8642</v>
      </c>
      <c r="FS248" s="363">
        <v>396633</v>
      </c>
      <c r="FT248" s="363">
        <v>0</v>
      </c>
      <c r="FU248" s="363">
        <v>6774</v>
      </c>
      <c r="FV248" s="363">
        <v>20417</v>
      </c>
      <c r="FW248" s="363">
        <v>2910</v>
      </c>
      <c r="FX248" s="363">
        <v>1110830</v>
      </c>
      <c r="FY248" s="363">
        <v>336137</v>
      </c>
      <c r="FZ248" s="363">
        <v>144103</v>
      </c>
      <c r="GA248" s="363">
        <v>199920</v>
      </c>
      <c r="GB248" s="363">
        <v>626453</v>
      </c>
      <c r="GC248" s="363">
        <v>0</v>
      </c>
      <c r="GD248" s="363">
        <v>0</v>
      </c>
      <c r="GE248" s="363">
        <v>74588</v>
      </c>
      <c r="GF248" s="363">
        <v>11197</v>
      </c>
      <c r="GG248" s="363">
        <v>79552</v>
      </c>
      <c r="GH248" s="363">
        <v>39047</v>
      </c>
      <c r="GI248" s="363">
        <v>0</v>
      </c>
      <c r="GJ248" s="363">
        <v>9883</v>
      </c>
      <c r="GK248" s="363">
        <v>37107</v>
      </c>
      <c r="GL248" s="363">
        <v>28960</v>
      </c>
      <c r="GM248" s="363">
        <v>0</v>
      </c>
      <c r="GN248" s="363">
        <v>0</v>
      </c>
      <c r="GO248" s="363">
        <v>0</v>
      </c>
      <c r="GP248" s="363">
        <v>403287</v>
      </c>
      <c r="GQ248" s="363">
        <v>9493</v>
      </c>
      <c r="GR248" s="363">
        <v>297034</v>
      </c>
      <c r="GS248" s="363">
        <v>135743</v>
      </c>
      <c r="GT248" s="363">
        <v>0</v>
      </c>
      <c r="GU248" s="363">
        <v>0</v>
      </c>
      <c r="GV248" s="363">
        <v>0</v>
      </c>
      <c r="GW248" s="363">
        <v>0</v>
      </c>
      <c r="GX248" s="363">
        <v>0</v>
      </c>
      <c r="GY248" s="363">
        <v>519715</v>
      </c>
      <c r="GZ248" s="363">
        <v>217067</v>
      </c>
      <c r="HA248" s="363">
        <v>78423</v>
      </c>
      <c r="HB248" s="363">
        <v>39492</v>
      </c>
      <c r="HC248" s="363">
        <v>235764</v>
      </c>
      <c r="HD248" s="363">
        <v>10420</v>
      </c>
      <c r="HE248" s="363">
        <v>21197</v>
      </c>
      <c r="HF248" s="363">
        <v>109502</v>
      </c>
      <c r="HG248" s="363">
        <v>50266</v>
      </c>
      <c r="HH248" s="363">
        <v>2912510</v>
      </c>
    </row>
    <row r="249" spans="1:216" ht="15" x14ac:dyDescent="0.25">
      <c r="A249" s="356" t="s">
        <v>455</v>
      </c>
      <c r="B249" s="363">
        <v>15302670</v>
      </c>
      <c r="C249" s="363">
        <v>3634656</v>
      </c>
      <c r="D249" s="363">
        <v>2770319</v>
      </c>
      <c r="E249" s="363">
        <v>2181948</v>
      </c>
      <c r="F249" s="363">
        <v>1417118</v>
      </c>
      <c r="G249" s="363">
        <v>1193881</v>
      </c>
      <c r="H249" s="363">
        <v>1056948</v>
      </c>
      <c r="I249" s="363">
        <v>564064</v>
      </c>
      <c r="J249" s="363">
        <v>692026</v>
      </c>
      <c r="K249" s="363">
        <v>220478</v>
      </c>
      <c r="L249" s="363">
        <v>167376</v>
      </c>
      <c r="M249" s="363">
        <v>52126</v>
      </c>
      <c r="N249" s="363">
        <v>103968</v>
      </c>
      <c r="O249" s="363">
        <v>66729</v>
      </c>
      <c r="P249" s="363">
        <v>45188</v>
      </c>
      <c r="Q249" s="363">
        <v>311658</v>
      </c>
      <c r="R249" s="363">
        <v>105912</v>
      </c>
      <c r="S249" s="363">
        <v>128758</v>
      </c>
      <c r="T249" s="363">
        <v>1086240</v>
      </c>
      <c r="U249" s="363">
        <v>875110</v>
      </c>
      <c r="V249" s="363">
        <v>365697</v>
      </c>
      <c r="W249" s="363">
        <v>496400</v>
      </c>
      <c r="X249" s="363">
        <v>394386</v>
      </c>
      <c r="Y249" s="363">
        <v>127402</v>
      </c>
      <c r="Z249" s="363">
        <v>10792490</v>
      </c>
      <c r="AA249" s="363">
        <v>10055840</v>
      </c>
      <c r="AB249" s="363">
        <v>935497</v>
      </c>
      <c r="AC249" s="363">
        <v>5459877</v>
      </c>
      <c r="AD249" s="363">
        <v>2915170</v>
      </c>
      <c r="AE249" s="363">
        <v>274865</v>
      </c>
      <c r="AF249" s="363">
        <v>2076355</v>
      </c>
      <c r="AG249" s="363">
        <v>2035259</v>
      </c>
      <c r="AH249" s="363">
        <v>3386276</v>
      </c>
      <c r="AI249" s="363">
        <v>1381442</v>
      </c>
      <c r="AJ249" s="363">
        <v>4023734</v>
      </c>
      <c r="AK249" s="363">
        <v>1093019</v>
      </c>
      <c r="AL249" s="363">
        <v>183945</v>
      </c>
      <c r="AM249" s="363">
        <v>2689271</v>
      </c>
      <c r="AN249" s="363">
        <v>66106</v>
      </c>
      <c r="AO249" s="363">
        <v>1254018</v>
      </c>
      <c r="AP249" s="363">
        <v>1006751</v>
      </c>
      <c r="AQ249" s="363">
        <v>20327</v>
      </c>
      <c r="AR249" s="363">
        <v>578439</v>
      </c>
      <c r="AS249" s="363">
        <v>186297</v>
      </c>
      <c r="AT249" s="363">
        <v>292159</v>
      </c>
      <c r="AU249" s="363">
        <v>140446</v>
      </c>
      <c r="AV249" s="363">
        <v>532027</v>
      </c>
      <c r="AW249" s="363">
        <v>75485</v>
      </c>
      <c r="AX249" s="363">
        <v>18964</v>
      </c>
      <c r="AY249" s="363">
        <v>5409733</v>
      </c>
      <c r="AZ249" s="363">
        <v>1305907</v>
      </c>
      <c r="BA249" s="363">
        <v>207638</v>
      </c>
      <c r="BB249" s="363">
        <v>60039</v>
      </c>
      <c r="BC249" s="363">
        <v>1137313</v>
      </c>
      <c r="BD249" s="363">
        <v>20303</v>
      </c>
      <c r="BE249" s="363">
        <v>0</v>
      </c>
      <c r="BF249" s="363">
        <v>0</v>
      </c>
      <c r="BG249" s="363">
        <v>315514</v>
      </c>
      <c r="BH249" s="363">
        <v>128233</v>
      </c>
      <c r="BI249" s="363">
        <v>16108</v>
      </c>
      <c r="BJ249" s="363">
        <v>200120</v>
      </c>
      <c r="BK249" s="363">
        <v>0</v>
      </c>
      <c r="BL249" s="363">
        <v>0</v>
      </c>
      <c r="BM249" s="363">
        <v>0</v>
      </c>
      <c r="BN249" s="363">
        <v>2021854</v>
      </c>
      <c r="BO249" s="363">
        <v>65475</v>
      </c>
      <c r="BP249" s="363">
        <v>60081</v>
      </c>
      <c r="BQ249" s="363">
        <v>1948008</v>
      </c>
      <c r="BR249" s="363">
        <v>16887</v>
      </c>
      <c r="BS249" s="363">
        <v>0</v>
      </c>
      <c r="BT249" s="363">
        <v>0</v>
      </c>
      <c r="BU249" s="363">
        <v>1435822</v>
      </c>
      <c r="BV249" s="363">
        <v>60141</v>
      </c>
      <c r="BW249" s="363">
        <v>58816</v>
      </c>
      <c r="BX249" s="363">
        <v>1353506</v>
      </c>
      <c r="BY249" s="363">
        <v>19082</v>
      </c>
      <c r="BZ249" s="363">
        <v>0</v>
      </c>
      <c r="CA249" s="363">
        <v>0</v>
      </c>
      <c r="CB249" s="363">
        <v>310911</v>
      </c>
      <c r="CC249" s="363">
        <v>172426</v>
      </c>
      <c r="CD249" s="363">
        <v>28036</v>
      </c>
      <c r="CE249" s="363">
        <v>144300</v>
      </c>
      <c r="CF249" s="363">
        <v>0</v>
      </c>
      <c r="CG249" s="363">
        <v>0</v>
      </c>
      <c r="CH249" s="363">
        <v>0</v>
      </c>
      <c r="CI249" s="363">
        <v>2464495</v>
      </c>
      <c r="CJ249" s="363">
        <v>943970</v>
      </c>
      <c r="CK249" s="363">
        <v>141755</v>
      </c>
      <c r="CL249" s="363">
        <v>1632112</v>
      </c>
      <c r="CM249" s="363">
        <v>5721</v>
      </c>
      <c r="CN249" s="363">
        <v>0</v>
      </c>
      <c r="CO249" s="363">
        <v>314550</v>
      </c>
      <c r="CP249" s="363">
        <v>1665392</v>
      </c>
      <c r="CQ249" s="363">
        <v>250409</v>
      </c>
      <c r="CR249" s="363">
        <v>754748</v>
      </c>
      <c r="CS249" s="363">
        <v>151538</v>
      </c>
      <c r="CT249" s="363">
        <v>495238</v>
      </c>
      <c r="CU249" s="363">
        <v>213522</v>
      </c>
      <c r="CV249" s="363">
        <v>350475</v>
      </c>
      <c r="CW249" s="363">
        <v>262205</v>
      </c>
      <c r="CX249" s="363">
        <v>0</v>
      </c>
      <c r="CY249" s="363">
        <v>0</v>
      </c>
      <c r="CZ249" s="363">
        <v>0</v>
      </c>
      <c r="DA249" s="363">
        <v>122804</v>
      </c>
      <c r="DB249" s="363">
        <v>142803</v>
      </c>
      <c r="DC249" s="363">
        <v>11000</v>
      </c>
      <c r="DD249" s="363">
        <v>6298521</v>
      </c>
      <c r="DE249" s="363">
        <v>2371846</v>
      </c>
      <c r="DF249" s="363">
        <v>3050960</v>
      </c>
      <c r="DG249" s="363">
        <v>3571353</v>
      </c>
      <c r="DH249" s="363">
        <v>131072</v>
      </c>
      <c r="DI249" s="363">
        <v>64270</v>
      </c>
      <c r="DJ249" s="363">
        <v>3643</v>
      </c>
      <c r="DK249" s="363">
        <v>9027154</v>
      </c>
      <c r="DL249" s="363">
        <v>6392759</v>
      </c>
      <c r="DM249" s="363">
        <v>4791647</v>
      </c>
      <c r="DN249" s="363">
        <v>1228775</v>
      </c>
      <c r="DO249" s="363">
        <v>966641</v>
      </c>
      <c r="DP249" s="363">
        <v>666375</v>
      </c>
      <c r="DQ249" s="363">
        <v>3164713</v>
      </c>
      <c r="DR249" s="363">
        <v>0</v>
      </c>
      <c r="DS249" s="363">
        <v>160312</v>
      </c>
      <c r="DT249" s="363">
        <v>671337</v>
      </c>
      <c r="DU249" s="363">
        <v>323926</v>
      </c>
      <c r="DV249" s="363">
        <v>2707308</v>
      </c>
      <c r="DW249" s="363">
        <v>795087</v>
      </c>
      <c r="DX249" s="363">
        <v>673618</v>
      </c>
      <c r="DY249" s="363">
        <v>320462</v>
      </c>
      <c r="DZ249" s="363">
        <v>1697768</v>
      </c>
      <c r="EA249" s="363">
        <v>0</v>
      </c>
      <c r="EB249" s="363">
        <v>77764</v>
      </c>
      <c r="EC249" s="363">
        <v>399451</v>
      </c>
      <c r="ED249" s="363">
        <v>296196</v>
      </c>
      <c r="EE249" s="363">
        <v>6046964</v>
      </c>
      <c r="EF249" s="363">
        <v>1829163</v>
      </c>
      <c r="EG249" s="363">
        <v>1431038</v>
      </c>
      <c r="EH249" s="363">
        <v>860477</v>
      </c>
      <c r="EI249" s="363">
        <v>4094930</v>
      </c>
      <c r="EJ249" s="363">
        <v>0</v>
      </c>
      <c r="EK249" s="363">
        <v>196099</v>
      </c>
      <c r="EL249" s="363">
        <v>938370</v>
      </c>
      <c r="EM249" s="363">
        <v>512494</v>
      </c>
      <c r="EN249" s="363">
        <v>927493</v>
      </c>
      <c r="EO249" s="363">
        <v>125064</v>
      </c>
      <c r="EP249" s="363">
        <v>161624</v>
      </c>
      <c r="EQ249" s="363">
        <v>137545</v>
      </c>
      <c r="ER249" s="363">
        <v>543784</v>
      </c>
      <c r="ES249" s="363">
        <v>0</v>
      </c>
      <c r="ET249" s="363">
        <v>24585</v>
      </c>
      <c r="EU249" s="363">
        <v>45626</v>
      </c>
      <c r="EV249" s="363">
        <v>53280</v>
      </c>
      <c r="EW249" s="363">
        <v>2605583</v>
      </c>
      <c r="EX249" s="363">
        <v>620699</v>
      </c>
      <c r="EY249" s="363">
        <v>510781</v>
      </c>
      <c r="EZ249" s="363">
        <v>386174</v>
      </c>
      <c r="FA249" s="363">
        <v>1549362</v>
      </c>
      <c r="FB249" s="363">
        <v>10037</v>
      </c>
      <c r="FC249" s="363">
        <v>76042</v>
      </c>
      <c r="FD249" s="363">
        <v>243214</v>
      </c>
      <c r="FE249" s="363">
        <v>143658</v>
      </c>
      <c r="FF249" s="363">
        <v>798029</v>
      </c>
      <c r="FG249" s="363">
        <v>271596</v>
      </c>
      <c r="FH249" s="363">
        <v>122878</v>
      </c>
      <c r="FI249" s="363">
        <v>84082</v>
      </c>
      <c r="FJ249" s="363">
        <v>200503</v>
      </c>
      <c r="FK249" s="363">
        <v>8750</v>
      </c>
      <c r="FL249" s="363">
        <v>6099</v>
      </c>
      <c r="FM249" s="363">
        <v>26488</v>
      </c>
      <c r="FN249" s="363">
        <v>12860</v>
      </c>
      <c r="FO249" s="363">
        <v>620612</v>
      </c>
      <c r="FP249" s="363">
        <v>443808</v>
      </c>
      <c r="FQ249" s="363">
        <v>2164</v>
      </c>
      <c r="FR249" s="363">
        <v>1014</v>
      </c>
      <c r="FS249" s="363">
        <v>208424</v>
      </c>
      <c r="FT249" s="363">
        <v>0</v>
      </c>
      <c r="FU249" s="363">
        <v>0</v>
      </c>
      <c r="FV249" s="363">
        <v>0</v>
      </c>
      <c r="FW249" s="363">
        <v>2963</v>
      </c>
      <c r="FX249" s="363">
        <v>2502980</v>
      </c>
      <c r="FY249" s="363">
        <v>529418</v>
      </c>
      <c r="FZ249" s="363">
        <v>535943</v>
      </c>
      <c r="GA249" s="363">
        <v>426993</v>
      </c>
      <c r="GB249" s="363">
        <v>1478947</v>
      </c>
      <c r="GC249" s="363">
        <v>0</v>
      </c>
      <c r="GD249" s="363">
        <v>19572</v>
      </c>
      <c r="GE249" s="363">
        <v>121003</v>
      </c>
      <c r="GF249" s="363">
        <v>29417</v>
      </c>
      <c r="GG249" s="363">
        <v>629227</v>
      </c>
      <c r="GH249" s="363">
        <v>37713</v>
      </c>
      <c r="GI249" s="363">
        <v>10498</v>
      </c>
      <c r="GJ249" s="363">
        <v>21251</v>
      </c>
      <c r="GK249" s="363">
        <v>321398</v>
      </c>
      <c r="GL249" s="363">
        <v>421963</v>
      </c>
      <c r="GM249" s="363">
        <v>0</v>
      </c>
      <c r="GN249" s="363">
        <v>0</v>
      </c>
      <c r="GO249" s="363">
        <v>0</v>
      </c>
      <c r="GP249" s="363">
        <v>333506</v>
      </c>
      <c r="GQ249" s="363">
        <v>23810</v>
      </c>
      <c r="GR249" s="363">
        <v>242482</v>
      </c>
      <c r="GS249" s="363">
        <v>63587</v>
      </c>
      <c r="GT249" s="363">
        <v>0</v>
      </c>
      <c r="GU249" s="363">
        <v>0</v>
      </c>
      <c r="GV249" s="363">
        <v>0</v>
      </c>
      <c r="GW249" s="363">
        <v>12965</v>
      </c>
      <c r="GX249" s="363">
        <v>0</v>
      </c>
      <c r="GY249" s="363">
        <v>858182</v>
      </c>
      <c r="GZ249" s="363">
        <v>322306</v>
      </c>
      <c r="HA249" s="363">
        <v>150307</v>
      </c>
      <c r="HB249" s="363">
        <v>29088</v>
      </c>
      <c r="HC249" s="363">
        <v>465790</v>
      </c>
      <c r="HD249" s="363">
        <v>26660</v>
      </c>
      <c r="HE249" s="363">
        <v>6787</v>
      </c>
      <c r="HF249" s="363">
        <v>90776</v>
      </c>
      <c r="HG249" s="363">
        <v>28273</v>
      </c>
      <c r="HH249" s="363">
        <v>4947425</v>
      </c>
    </row>
    <row r="250" spans="1:216" ht="15" x14ac:dyDescent="0.25">
      <c r="A250" s="356" t="s">
        <v>456</v>
      </c>
      <c r="B250" s="363">
        <v>15125220</v>
      </c>
      <c r="C250" s="363">
        <v>3772389</v>
      </c>
      <c r="D250" s="363">
        <v>2654353</v>
      </c>
      <c r="E250" s="363">
        <v>1592055</v>
      </c>
      <c r="F250" s="363">
        <v>1081276</v>
      </c>
      <c r="G250" s="363">
        <v>925803</v>
      </c>
      <c r="H250" s="363">
        <v>1329718</v>
      </c>
      <c r="I250" s="363">
        <v>642407</v>
      </c>
      <c r="J250" s="363">
        <v>968395</v>
      </c>
      <c r="K250" s="363">
        <v>448414</v>
      </c>
      <c r="L250" s="363">
        <v>293439</v>
      </c>
      <c r="M250" s="363">
        <v>194374</v>
      </c>
      <c r="N250" s="363">
        <v>158262</v>
      </c>
      <c r="O250" s="363">
        <v>70669</v>
      </c>
      <c r="P250" s="363">
        <v>96774</v>
      </c>
      <c r="Q250" s="363">
        <v>519813</v>
      </c>
      <c r="R250" s="363">
        <v>155621</v>
      </c>
      <c r="S250" s="363">
        <v>295690</v>
      </c>
      <c r="T250" s="363">
        <v>1272419</v>
      </c>
      <c r="U250" s="363">
        <v>874821</v>
      </c>
      <c r="V250" s="363">
        <v>582513</v>
      </c>
      <c r="W250" s="363">
        <v>596567</v>
      </c>
      <c r="X250" s="363">
        <v>476319</v>
      </c>
      <c r="Y250" s="363">
        <v>121699</v>
      </c>
      <c r="Z250" s="363">
        <v>8383341</v>
      </c>
      <c r="AA250" s="363">
        <v>7486719</v>
      </c>
      <c r="AB250" s="363">
        <v>588592</v>
      </c>
      <c r="AC250" s="363">
        <v>3178055</v>
      </c>
      <c r="AD250" s="363">
        <v>1935069</v>
      </c>
      <c r="AE250" s="363">
        <v>94415</v>
      </c>
      <c r="AF250" s="363">
        <v>1608327</v>
      </c>
      <c r="AG250" s="363">
        <v>1154351</v>
      </c>
      <c r="AH250" s="363">
        <v>2233576</v>
      </c>
      <c r="AI250" s="363">
        <v>1147933</v>
      </c>
      <c r="AJ250" s="363">
        <v>3287299</v>
      </c>
      <c r="AK250" s="363">
        <v>597556</v>
      </c>
      <c r="AL250" s="363">
        <v>115614</v>
      </c>
      <c r="AM250" s="363">
        <v>2708472</v>
      </c>
      <c r="AN250" s="363">
        <v>52305</v>
      </c>
      <c r="AO250" s="363">
        <v>1082375</v>
      </c>
      <c r="AP250" s="363">
        <v>1157344</v>
      </c>
      <c r="AQ250" s="363">
        <v>0</v>
      </c>
      <c r="AR250" s="363">
        <v>458525</v>
      </c>
      <c r="AS250" s="363">
        <v>203158</v>
      </c>
      <c r="AT250" s="363">
        <v>447812</v>
      </c>
      <c r="AU250" s="363">
        <v>149280</v>
      </c>
      <c r="AV250" s="363">
        <v>629428</v>
      </c>
      <c r="AW250" s="363">
        <v>69442</v>
      </c>
      <c r="AX250" s="363">
        <v>44965</v>
      </c>
      <c r="AY250" s="363">
        <v>4737793</v>
      </c>
      <c r="AZ250" s="363">
        <v>508630</v>
      </c>
      <c r="BA250" s="363">
        <v>67337</v>
      </c>
      <c r="BB250" s="363">
        <v>60626</v>
      </c>
      <c r="BC250" s="363">
        <v>362920</v>
      </c>
      <c r="BD250" s="363">
        <v>45026</v>
      </c>
      <c r="BE250" s="363">
        <v>0</v>
      </c>
      <c r="BF250" s="363">
        <v>0</v>
      </c>
      <c r="BG250" s="363">
        <v>54370</v>
      </c>
      <c r="BH250" s="363">
        <v>0</v>
      </c>
      <c r="BI250" s="363">
        <v>0</v>
      </c>
      <c r="BJ250" s="363">
        <v>48183</v>
      </c>
      <c r="BK250" s="363">
        <v>8695</v>
      </c>
      <c r="BL250" s="363">
        <v>0</v>
      </c>
      <c r="BM250" s="363">
        <v>0</v>
      </c>
      <c r="BN250" s="363">
        <v>1655608</v>
      </c>
      <c r="BO250" s="363">
        <v>0</v>
      </c>
      <c r="BP250" s="363">
        <v>97692</v>
      </c>
      <c r="BQ250" s="363">
        <v>1576262</v>
      </c>
      <c r="BR250" s="363">
        <v>35850</v>
      </c>
      <c r="BS250" s="363">
        <v>0</v>
      </c>
      <c r="BT250" s="363">
        <v>0</v>
      </c>
      <c r="BU250" s="363">
        <v>1001952</v>
      </c>
      <c r="BV250" s="363">
        <v>45597</v>
      </c>
      <c r="BW250" s="363">
        <v>51541</v>
      </c>
      <c r="BX250" s="363">
        <v>915287</v>
      </c>
      <c r="BY250" s="363">
        <v>27327</v>
      </c>
      <c r="BZ250" s="363">
        <v>0</v>
      </c>
      <c r="CA250" s="363">
        <v>0</v>
      </c>
      <c r="CB250" s="363">
        <v>113028</v>
      </c>
      <c r="CC250" s="363">
        <v>54361</v>
      </c>
      <c r="CD250" s="363">
        <v>22161</v>
      </c>
      <c r="CE250" s="363">
        <v>48720</v>
      </c>
      <c r="CF250" s="363">
        <v>0</v>
      </c>
      <c r="CG250" s="363">
        <v>0</v>
      </c>
      <c r="CH250" s="363">
        <v>0</v>
      </c>
      <c r="CI250" s="363">
        <v>3001494</v>
      </c>
      <c r="CJ250" s="363">
        <v>891436</v>
      </c>
      <c r="CK250" s="363">
        <v>192504</v>
      </c>
      <c r="CL250" s="363">
        <v>1854635</v>
      </c>
      <c r="CM250" s="363">
        <v>63674</v>
      </c>
      <c r="CN250" s="363">
        <v>0</v>
      </c>
      <c r="CO250" s="363">
        <v>965622</v>
      </c>
      <c r="CP250" s="363">
        <v>2188132</v>
      </c>
      <c r="CQ250" s="363">
        <v>358116</v>
      </c>
      <c r="CR250" s="363">
        <v>644917</v>
      </c>
      <c r="CS250" s="363">
        <v>203686</v>
      </c>
      <c r="CT250" s="363">
        <v>669551</v>
      </c>
      <c r="CU250" s="363">
        <v>520094</v>
      </c>
      <c r="CV250" s="363">
        <v>302584</v>
      </c>
      <c r="CW250" s="363">
        <v>307405</v>
      </c>
      <c r="CX250" s="363">
        <v>0</v>
      </c>
      <c r="CY250" s="363">
        <v>0</v>
      </c>
      <c r="CZ250" s="363">
        <v>0</v>
      </c>
      <c r="DA250" s="363">
        <v>65941</v>
      </c>
      <c r="DB250" s="363">
        <v>195025</v>
      </c>
      <c r="DC250" s="363">
        <v>69117</v>
      </c>
      <c r="DD250" s="363">
        <v>7631184</v>
      </c>
      <c r="DE250" s="363">
        <v>3454406</v>
      </c>
      <c r="DF250" s="363">
        <v>4126442</v>
      </c>
      <c r="DG250" s="363">
        <v>3916823</v>
      </c>
      <c r="DH250" s="363">
        <v>198537</v>
      </c>
      <c r="DI250" s="363">
        <v>79302</v>
      </c>
      <c r="DJ250" s="363">
        <v>46617</v>
      </c>
      <c r="DK250" s="363">
        <v>10216170</v>
      </c>
      <c r="DL250" s="363">
        <v>7099872</v>
      </c>
      <c r="DM250" s="363">
        <v>4564132</v>
      </c>
      <c r="DN250" s="363">
        <v>1457949</v>
      </c>
      <c r="DO250" s="363">
        <v>851697</v>
      </c>
      <c r="DP250" s="363">
        <v>865295</v>
      </c>
      <c r="DQ250" s="363">
        <v>2539921</v>
      </c>
      <c r="DR250" s="363">
        <v>7426</v>
      </c>
      <c r="DS250" s="363">
        <v>246708</v>
      </c>
      <c r="DT250" s="363">
        <v>883744</v>
      </c>
      <c r="DU250" s="363">
        <v>354855</v>
      </c>
      <c r="DV250" s="363">
        <v>3912246</v>
      </c>
      <c r="DW250" s="363">
        <v>1332052</v>
      </c>
      <c r="DX250" s="363">
        <v>973393</v>
      </c>
      <c r="DY250" s="363">
        <v>584340</v>
      </c>
      <c r="DZ250" s="363">
        <v>2337169</v>
      </c>
      <c r="EA250" s="363">
        <v>0</v>
      </c>
      <c r="EB250" s="363">
        <v>176885</v>
      </c>
      <c r="EC250" s="363">
        <v>669152</v>
      </c>
      <c r="ED250" s="363">
        <v>234926</v>
      </c>
      <c r="EE250" s="363">
        <v>6601466</v>
      </c>
      <c r="EF250" s="363">
        <v>2415435</v>
      </c>
      <c r="EG250" s="363">
        <v>1659046</v>
      </c>
      <c r="EH250" s="363">
        <v>1162811</v>
      </c>
      <c r="EI250" s="363">
        <v>3914650</v>
      </c>
      <c r="EJ250" s="363">
        <v>7426</v>
      </c>
      <c r="EK250" s="363">
        <v>380352</v>
      </c>
      <c r="EL250" s="363">
        <v>1415622</v>
      </c>
      <c r="EM250" s="363">
        <v>536910</v>
      </c>
      <c r="EN250" s="363">
        <v>1281698</v>
      </c>
      <c r="EO250" s="363">
        <v>271556</v>
      </c>
      <c r="EP250" s="363">
        <v>135804</v>
      </c>
      <c r="EQ250" s="363">
        <v>224507</v>
      </c>
      <c r="ER250" s="363">
        <v>719700</v>
      </c>
      <c r="ES250" s="363">
        <v>0</v>
      </c>
      <c r="ET250" s="363">
        <v>26899</v>
      </c>
      <c r="EU250" s="363">
        <v>72241</v>
      </c>
      <c r="EV250" s="363">
        <v>48473</v>
      </c>
      <c r="EW250" s="363">
        <v>2811202</v>
      </c>
      <c r="EX250" s="363">
        <v>818358</v>
      </c>
      <c r="EY250" s="363">
        <v>374235</v>
      </c>
      <c r="EZ250" s="363">
        <v>565628</v>
      </c>
      <c r="FA250" s="363">
        <v>1236364</v>
      </c>
      <c r="FB250" s="363">
        <v>15788</v>
      </c>
      <c r="FC250" s="363">
        <v>141455</v>
      </c>
      <c r="FD250" s="363">
        <v>444487</v>
      </c>
      <c r="FE250" s="363">
        <v>132301</v>
      </c>
      <c r="FF250" s="363">
        <v>1229345</v>
      </c>
      <c r="FG250" s="363">
        <v>436795</v>
      </c>
      <c r="FH250" s="363">
        <v>115170</v>
      </c>
      <c r="FI250" s="363">
        <v>185778</v>
      </c>
      <c r="FJ250" s="363">
        <v>319665</v>
      </c>
      <c r="FK250" s="363">
        <v>23546</v>
      </c>
      <c r="FL250" s="363">
        <v>5916</v>
      </c>
      <c r="FM250" s="363">
        <v>73177</v>
      </c>
      <c r="FN250" s="363">
        <v>44637</v>
      </c>
      <c r="FO250" s="363">
        <v>1154151</v>
      </c>
      <c r="FP250" s="363">
        <v>908093</v>
      </c>
      <c r="FQ250" s="363">
        <v>79353</v>
      </c>
      <c r="FR250" s="363">
        <v>17893</v>
      </c>
      <c r="FS250" s="363">
        <v>317135</v>
      </c>
      <c r="FT250" s="363">
        <v>0</v>
      </c>
      <c r="FU250" s="363">
        <v>6862</v>
      </c>
      <c r="FV250" s="363">
        <v>29212</v>
      </c>
      <c r="FW250" s="363">
        <v>0</v>
      </c>
      <c r="FX250" s="363">
        <v>2227908</v>
      </c>
      <c r="FY250" s="363">
        <v>716933</v>
      </c>
      <c r="FZ250" s="363">
        <v>422916</v>
      </c>
      <c r="GA250" s="363">
        <v>259524</v>
      </c>
      <c r="GB250" s="363">
        <v>1290857</v>
      </c>
      <c r="GC250" s="363">
        <v>0</v>
      </c>
      <c r="GD250" s="363">
        <v>42921</v>
      </c>
      <c r="GE250" s="363">
        <v>136673</v>
      </c>
      <c r="GF250" s="363">
        <v>22312</v>
      </c>
      <c r="GG250" s="363">
        <v>316813</v>
      </c>
      <c r="GH250" s="363">
        <v>38060</v>
      </c>
      <c r="GI250" s="363">
        <v>4744</v>
      </c>
      <c r="GJ250" s="363">
        <v>13138</v>
      </c>
      <c r="GK250" s="363">
        <v>169152</v>
      </c>
      <c r="GL250" s="363">
        <v>171053</v>
      </c>
      <c r="GM250" s="363">
        <v>0</v>
      </c>
      <c r="GN250" s="363">
        <v>0</v>
      </c>
      <c r="GO250" s="363">
        <v>0</v>
      </c>
      <c r="GP250" s="363">
        <v>329772</v>
      </c>
      <c r="GQ250" s="363">
        <v>11973</v>
      </c>
      <c r="GR250" s="363">
        <v>238639</v>
      </c>
      <c r="GS250" s="363">
        <v>121813</v>
      </c>
      <c r="GT250" s="363">
        <v>0</v>
      </c>
      <c r="GU250" s="363">
        <v>0</v>
      </c>
      <c r="GV250" s="363">
        <v>0</v>
      </c>
      <c r="GW250" s="363">
        <v>0</v>
      </c>
      <c r="GX250" s="363">
        <v>0</v>
      </c>
      <c r="GY250" s="363">
        <v>1503341</v>
      </c>
      <c r="GZ250" s="363">
        <v>592092</v>
      </c>
      <c r="HA250" s="363">
        <v>258207</v>
      </c>
      <c r="HB250" s="363">
        <v>98814</v>
      </c>
      <c r="HC250" s="363">
        <v>713239</v>
      </c>
      <c r="HD250" s="363">
        <v>29422</v>
      </c>
      <c r="HE250" s="363">
        <v>69955</v>
      </c>
      <c r="HF250" s="363">
        <v>241577</v>
      </c>
      <c r="HG250" s="363">
        <v>78208</v>
      </c>
      <c r="HH250" s="363">
        <v>4252399</v>
      </c>
    </row>
    <row r="253" spans="1:216" ht="15" x14ac:dyDescent="0.25">
      <c r="A253" s="357" t="s">
        <v>468</v>
      </c>
      <c r="B253" s="354"/>
      <c r="C253" s="354"/>
      <c r="D253" s="354"/>
      <c r="E253" s="354"/>
      <c r="F253" s="354"/>
      <c r="G253" s="354"/>
      <c r="H253" s="354"/>
      <c r="I253" s="354"/>
      <c r="J253" s="354"/>
      <c r="K253" s="354"/>
      <c r="L253" s="354"/>
      <c r="M253" s="354"/>
      <c r="N253" s="354"/>
      <c r="O253" s="354"/>
      <c r="P253" s="354"/>
      <c r="Q253" s="354"/>
      <c r="R253" s="354"/>
      <c r="S253" s="354"/>
      <c r="T253" s="354"/>
      <c r="U253" s="354"/>
      <c r="V253" s="354"/>
      <c r="W253" s="354"/>
      <c r="X253" s="354"/>
      <c r="Y253" s="354"/>
      <c r="Z253" s="354"/>
      <c r="AA253" s="354"/>
      <c r="AB253" s="354"/>
      <c r="AC253" s="354"/>
      <c r="AD253" s="354"/>
      <c r="AE253" s="354"/>
      <c r="AF253" s="354"/>
      <c r="AG253" s="354"/>
      <c r="AH253" s="354"/>
      <c r="AI253" s="354"/>
      <c r="AJ253" s="354"/>
      <c r="AK253" s="354"/>
      <c r="AL253" s="354"/>
      <c r="AM253" s="354"/>
      <c r="AN253" s="354"/>
      <c r="AO253" s="354"/>
      <c r="AP253" s="354"/>
      <c r="AQ253" s="354"/>
      <c r="AR253" s="354"/>
      <c r="AS253" s="354"/>
      <c r="AT253" s="354"/>
      <c r="AU253" s="354"/>
      <c r="AV253" s="354"/>
      <c r="AW253" s="354"/>
      <c r="AX253" s="354"/>
      <c r="AY253" s="354"/>
      <c r="AZ253" s="354"/>
      <c r="BA253" s="354"/>
      <c r="BB253" s="354"/>
      <c r="BC253" s="354"/>
      <c r="BD253" s="354"/>
      <c r="BE253" s="354"/>
      <c r="BF253" s="354"/>
      <c r="BG253" s="354"/>
      <c r="BH253" s="354"/>
      <c r="BI253" s="354"/>
      <c r="BJ253" s="354"/>
      <c r="BK253" s="354"/>
      <c r="BL253" s="354"/>
      <c r="BM253" s="354"/>
      <c r="BN253" s="354"/>
      <c r="BO253" s="354"/>
      <c r="BP253" s="354"/>
      <c r="BQ253" s="354"/>
      <c r="BR253" s="354"/>
      <c r="BS253" s="354"/>
      <c r="BT253" s="354"/>
      <c r="BU253" s="354"/>
      <c r="BV253" s="354"/>
      <c r="BW253" s="354"/>
      <c r="BX253" s="354"/>
      <c r="BY253" s="354"/>
      <c r="BZ253" s="354"/>
      <c r="CA253" s="354"/>
      <c r="CB253" s="354"/>
      <c r="CC253" s="354"/>
      <c r="CD253" s="354"/>
      <c r="CE253" s="354"/>
      <c r="CF253" s="354"/>
      <c r="CG253" s="354"/>
      <c r="CH253" s="354"/>
      <c r="CI253" s="354"/>
      <c r="CJ253" s="354"/>
      <c r="CK253" s="354"/>
      <c r="CL253" s="354"/>
      <c r="CM253" s="354"/>
      <c r="CN253" s="354"/>
      <c r="CO253" s="354"/>
      <c r="CP253" s="354"/>
      <c r="CQ253" s="354"/>
      <c r="CR253" s="354"/>
      <c r="CS253" s="354"/>
      <c r="CT253" s="354"/>
      <c r="CU253" s="354"/>
      <c r="CV253" s="354"/>
      <c r="CW253" s="354"/>
      <c r="CX253" s="354"/>
      <c r="CY253" s="354"/>
      <c r="CZ253" s="354"/>
      <c r="DA253" s="354"/>
      <c r="DB253" s="354"/>
      <c r="DC253" s="354"/>
      <c r="DD253" s="354"/>
      <c r="DE253" s="354"/>
      <c r="DF253" s="354"/>
      <c r="DG253" s="354"/>
      <c r="DH253" s="354"/>
      <c r="DI253" s="354"/>
      <c r="DJ253" s="354"/>
      <c r="DK253" s="354"/>
      <c r="DL253" s="354"/>
      <c r="DM253" s="354"/>
      <c r="DN253" s="354"/>
      <c r="DO253" s="354"/>
      <c r="DP253" s="354"/>
      <c r="DQ253" s="354"/>
      <c r="DR253" s="354"/>
      <c r="DS253" s="354"/>
      <c r="DT253" s="354"/>
      <c r="DU253" s="354"/>
      <c r="DV253" s="354"/>
      <c r="DW253" s="354"/>
      <c r="DX253" s="354"/>
      <c r="DY253" s="354"/>
      <c r="DZ253" s="354"/>
      <c r="EA253" s="354"/>
      <c r="EB253" s="354"/>
      <c r="EC253" s="354"/>
      <c r="ED253" s="354"/>
      <c r="EE253" s="354"/>
      <c r="EF253" s="354"/>
      <c r="EG253" s="354"/>
      <c r="EH253" s="354"/>
      <c r="EI253" s="354"/>
      <c r="EJ253" s="354"/>
      <c r="EK253" s="354"/>
      <c r="EL253" s="354"/>
      <c r="EM253" s="354"/>
      <c r="EN253" s="354"/>
      <c r="EO253" s="354"/>
      <c r="EP253" s="354"/>
      <c r="EQ253" s="354"/>
      <c r="ER253" s="354"/>
      <c r="ES253" s="354"/>
      <c r="ET253" s="354"/>
      <c r="EU253" s="354"/>
      <c r="EV253" s="354"/>
      <c r="EW253" s="354"/>
      <c r="EX253" s="354"/>
      <c r="EY253" s="354"/>
      <c r="EZ253" s="354"/>
      <c r="FA253" s="354"/>
      <c r="FB253" s="354"/>
      <c r="FC253" s="354"/>
      <c r="FD253" s="354"/>
      <c r="FE253" s="354"/>
      <c r="FF253" s="354"/>
      <c r="FG253" s="354"/>
      <c r="FH253" s="354"/>
      <c r="FI253" s="354"/>
      <c r="FJ253" s="354"/>
      <c r="FK253" s="354"/>
      <c r="FL253" s="354"/>
      <c r="FM253" s="354"/>
      <c r="FN253" s="354"/>
      <c r="FO253" s="354"/>
      <c r="FP253" s="354"/>
      <c r="FQ253" s="354"/>
      <c r="FR253" s="354"/>
      <c r="FS253" s="354"/>
      <c r="FT253" s="354"/>
      <c r="FU253" s="354"/>
      <c r="FV253" s="354"/>
      <c r="FW253" s="354"/>
      <c r="FX253" s="354"/>
      <c r="FY253" s="354"/>
      <c r="FZ253" s="354"/>
      <c r="GA253" s="354"/>
      <c r="GB253" s="354"/>
      <c r="GC253" s="354"/>
      <c r="GD253" s="354"/>
      <c r="GE253" s="354"/>
      <c r="GF253" s="354"/>
      <c r="GG253" s="354"/>
      <c r="GH253" s="354"/>
      <c r="GI253" s="354"/>
      <c r="GJ253" s="354"/>
      <c r="GK253" s="354"/>
      <c r="GL253" s="354"/>
      <c r="GM253" s="354"/>
      <c r="GN253" s="354"/>
      <c r="GO253" s="354"/>
      <c r="GP253" s="354"/>
      <c r="GQ253" s="354"/>
      <c r="GR253" s="354"/>
      <c r="GS253" s="354"/>
      <c r="GT253" s="354"/>
      <c r="GU253" s="354"/>
      <c r="GV253" s="354"/>
      <c r="GW253" s="354"/>
      <c r="GX253" s="354"/>
      <c r="GY253" s="354"/>
      <c r="GZ253" s="354"/>
      <c r="HA253" s="354"/>
      <c r="HB253" s="354"/>
      <c r="HC253" s="354"/>
      <c r="HD253" s="354"/>
      <c r="HE253" s="354"/>
      <c r="HF253" s="354"/>
      <c r="HG253" s="354"/>
      <c r="HH253" s="354"/>
    </row>
    <row r="254" spans="1:216" ht="15" x14ac:dyDescent="0.25">
      <c r="A254" s="354" t="s">
        <v>256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4"/>
      <c r="O254" s="354"/>
      <c r="P254" s="354"/>
      <c r="Q254" s="354"/>
      <c r="R254" s="354"/>
      <c r="S254" s="354"/>
      <c r="T254" s="354"/>
      <c r="U254" s="354"/>
      <c r="V254" s="354"/>
      <c r="W254" s="354"/>
      <c r="X254" s="354"/>
      <c r="Y254" s="354"/>
      <c r="Z254" s="354"/>
      <c r="AA254" s="354"/>
      <c r="AB254" s="354"/>
      <c r="AC254" s="354"/>
      <c r="AD254" s="354"/>
      <c r="AE254" s="354"/>
      <c r="AF254" s="354"/>
      <c r="AG254" s="354"/>
      <c r="AH254" s="354"/>
      <c r="AI254" s="354"/>
      <c r="AJ254" s="354"/>
      <c r="AK254" s="354"/>
      <c r="AL254" s="354"/>
      <c r="AM254" s="354"/>
      <c r="AN254" s="354"/>
      <c r="AO254" s="354"/>
      <c r="AP254" s="354"/>
      <c r="AQ254" s="354"/>
      <c r="AR254" s="354"/>
      <c r="AS254" s="354"/>
      <c r="AT254" s="354"/>
      <c r="AU254" s="354"/>
      <c r="AV254" s="354"/>
      <c r="AW254" s="354"/>
      <c r="AX254" s="354"/>
      <c r="AY254" s="354"/>
      <c r="AZ254" s="354"/>
      <c r="BA254" s="354"/>
      <c r="BB254" s="354"/>
      <c r="BC254" s="354"/>
      <c r="BD254" s="354"/>
      <c r="BE254" s="354"/>
      <c r="BF254" s="354"/>
      <c r="BG254" s="354"/>
      <c r="BH254" s="354"/>
      <c r="BI254" s="354"/>
      <c r="BJ254" s="354"/>
      <c r="BK254" s="354"/>
      <c r="BL254" s="354"/>
      <c r="BM254" s="354"/>
      <c r="BN254" s="354"/>
      <c r="BO254" s="354"/>
      <c r="BP254" s="354"/>
      <c r="BQ254" s="354"/>
      <c r="BR254" s="354"/>
      <c r="BS254" s="354"/>
      <c r="BT254" s="354"/>
      <c r="BU254" s="354"/>
      <c r="BV254" s="354"/>
      <c r="BW254" s="354"/>
      <c r="BX254" s="354"/>
      <c r="BY254" s="354"/>
      <c r="BZ254" s="354"/>
      <c r="CA254" s="354"/>
      <c r="CB254" s="354"/>
      <c r="CC254" s="354"/>
      <c r="CD254" s="354"/>
      <c r="CE254" s="354"/>
      <c r="CF254" s="354"/>
      <c r="CG254" s="354"/>
      <c r="CH254" s="354"/>
      <c r="CI254" s="354"/>
      <c r="CJ254" s="354"/>
      <c r="CK254" s="354"/>
      <c r="CL254" s="354"/>
      <c r="CM254" s="354"/>
      <c r="CN254" s="354"/>
      <c r="CO254" s="354"/>
      <c r="CP254" s="354"/>
      <c r="CQ254" s="354"/>
      <c r="CR254" s="354"/>
      <c r="CS254" s="354"/>
      <c r="CT254" s="354"/>
      <c r="CU254" s="354"/>
      <c r="CV254" s="354"/>
      <c r="CW254" s="354"/>
      <c r="CX254" s="354"/>
      <c r="CY254" s="354"/>
      <c r="CZ254" s="354"/>
      <c r="DA254" s="354"/>
      <c r="DB254" s="354"/>
      <c r="DC254" s="354"/>
      <c r="DD254" s="354"/>
      <c r="DE254" s="354"/>
      <c r="DF254" s="354"/>
      <c r="DG254" s="354"/>
      <c r="DH254" s="354"/>
      <c r="DI254" s="354"/>
      <c r="DJ254" s="354"/>
      <c r="DK254" s="354"/>
      <c r="DL254" s="354"/>
      <c r="DM254" s="354"/>
      <c r="DN254" s="354"/>
      <c r="DO254" s="354"/>
      <c r="DP254" s="354"/>
      <c r="DQ254" s="354"/>
      <c r="DR254" s="354"/>
      <c r="DS254" s="354"/>
      <c r="DT254" s="354"/>
      <c r="DU254" s="354"/>
      <c r="DV254" s="354"/>
      <c r="DW254" s="354"/>
      <c r="DX254" s="354"/>
      <c r="DY254" s="354"/>
      <c r="DZ254" s="354"/>
      <c r="EA254" s="354"/>
      <c r="EB254" s="354"/>
      <c r="EC254" s="354"/>
      <c r="ED254" s="354"/>
      <c r="EE254" s="354"/>
      <c r="EF254" s="354"/>
      <c r="EG254" s="354"/>
      <c r="EH254" s="354"/>
      <c r="EI254" s="354"/>
      <c r="EJ254" s="354"/>
      <c r="EK254" s="354"/>
      <c r="EL254" s="354"/>
      <c r="EM254" s="354"/>
      <c r="EN254" s="354"/>
      <c r="EO254" s="354"/>
      <c r="EP254" s="354"/>
      <c r="EQ254" s="354"/>
      <c r="ER254" s="354"/>
      <c r="ES254" s="354"/>
      <c r="ET254" s="354"/>
      <c r="EU254" s="354"/>
      <c r="EV254" s="354"/>
      <c r="EW254" s="354"/>
      <c r="EX254" s="354"/>
      <c r="EY254" s="354"/>
      <c r="EZ254" s="354"/>
      <c r="FA254" s="354"/>
      <c r="FB254" s="354"/>
      <c r="FC254" s="354"/>
      <c r="FD254" s="354"/>
      <c r="FE254" s="354"/>
      <c r="FF254" s="354"/>
      <c r="FG254" s="354"/>
      <c r="FH254" s="354"/>
      <c r="FI254" s="354"/>
      <c r="FJ254" s="354"/>
      <c r="FK254" s="354"/>
      <c r="FL254" s="354"/>
      <c r="FM254" s="354"/>
      <c r="FN254" s="354"/>
      <c r="FO254" s="354"/>
      <c r="FP254" s="354"/>
      <c r="FQ254" s="354"/>
      <c r="FR254" s="354"/>
      <c r="FS254" s="354"/>
      <c r="FT254" s="354"/>
      <c r="FU254" s="354"/>
      <c r="FV254" s="354"/>
      <c r="FW254" s="354"/>
      <c r="FX254" s="354"/>
      <c r="FY254" s="354"/>
      <c r="FZ254" s="354"/>
      <c r="GA254" s="354"/>
      <c r="GB254" s="354"/>
      <c r="GC254" s="354"/>
      <c r="GD254" s="354"/>
      <c r="GE254" s="354"/>
      <c r="GF254" s="354"/>
      <c r="GG254" s="354"/>
      <c r="GH254" s="354"/>
      <c r="GI254" s="354"/>
      <c r="GJ254" s="354"/>
      <c r="GK254" s="354"/>
      <c r="GL254" s="354"/>
      <c r="GM254" s="354"/>
      <c r="GN254" s="354"/>
      <c r="GO254" s="354"/>
      <c r="GP254" s="354"/>
      <c r="GQ254" s="354"/>
      <c r="GR254" s="354"/>
      <c r="GS254" s="354"/>
      <c r="GT254" s="354"/>
      <c r="GU254" s="354"/>
      <c r="GV254" s="354"/>
      <c r="GW254" s="354"/>
      <c r="GX254" s="354"/>
      <c r="GY254" s="354"/>
      <c r="GZ254" s="354"/>
      <c r="HA254" s="354"/>
      <c r="HB254" s="354"/>
      <c r="HC254" s="354"/>
      <c r="HD254" s="354"/>
      <c r="HE254" s="354"/>
      <c r="HF254" s="354"/>
      <c r="HG254" s="354"/>
      <c r="HH254" s="354"/>
    </row>
    <row r="255" spans="1:216" ht="15" x14ac:dyDescent="0.25">
      <c r="A255" s="354" t="s">
        <v>463</v>
      </c>
      <c r="B255" s="354" t="s">
        <v>23</v>
      </c>
      <c r="C255" s="354" t="s">
        <v>24</v>
      </c>
      <c r="D255" s="354" t="s">
        <v>25</v>
      </c>
      <c r="E255" s="354" t="s">
        <v>26</v>
      </c>
      <c r="F255" s="354" t="s">
        <v>27</v>
      </c>
      <c r="G255" s="354" t="s">
        <v>28</v>
      </c>
      <c r="H255" s="354" t="s">
        <v>29</v>
      </c>
      <c r="I255" s="354" t="s">
        <v>30</v>
      </c>
      <c r="J255" s="354" t="s">
        <v>31</v>
      </c>
      <c r="K255" s="354" t="s">
        <v>32</v>
      </c>
      <c r="L255" s="354" t="s">
        <v>33</v>
      </c>
      <c r="M255" s="354" t="s">
        <v>34</v>
      </c>
      <c r="N255" s="354" t="s">
        <v>386</v>
      </c>
      <c r="O255" s="354" t="s">
        <v>387</v>
      </c>
      <c r="P255" s="354" t="s">
        <v>388</v>
      </c>
      <c r="Q255" s="354" t="s">
        <v>35</v>
      </c>
      <c r="R255" s="354" t="s">
        <v>36</v>
      </c>
      <c r="S255" s="354" t="s">
        <v>37</v>
      </c>
      <c r="T255" s="354" t="s">
        <v>38</v>
      </c>
      <c r="U255" s="354" t="s">
        <v>39</v>
      </c>
      <c r="V255" s="354" t="s">
        <v>40</v>
      </c>
      <c r="W255" s="354" t="s">
        <v>41</v>
      </c>
      <c r="X255" s="354" t="s">
        <v>42</v>
      </c>
      <c r="Y255" s="354" t="s">
        <v>43</v>
      </c>
      <c r="Z255" s="354" t="s">
        <v>44</v>
      </c>
      <c r="AA255" s="354" t="s">
        <v>45</v>
      </c>
      <c r="AB255" s="354" t="s">
        <v>46</v>
      </c>
      <c r="AC255" s="354" t="s">
        <v>47</v>
      </c>
      <c r="AD255" s="354" t="s">
        <v>48</v>
      </c>
      <c r="AE255" s="354" t="s">
        <v>49</v>
      </c>
      <c r="AF255" s="354" t="s">
        <v>50</v>
      </c>
      <c r="AG255" s="354" t="s">
        <v>51</v>
      </c>
      <c r="AH255" s="354" t="s">
        <v>52</v>
      </c>
      <c r="AI255" s="354" t="s">
        <v>53</v>
      </c>
      <c r="AJ255" s="354" t="s">
        <v>54</v>
      </c>
      <c r="AK255" s="354" t="s">
        <v>55</v>
      </c>
      <c r="AL255" s="354" t="s">
        <v>56</v>
      </c>
      <c r="AM255" s="354" t="s">
        <v>57</v>
      </c>
      <c r="AN255" s="354" t="s">
        <v>58</v>
      </c>
      <c r="AO255" s="354" t="s">
        <v>59</v>
      </c>
      <c r="AP255" s="354" t="s">
        <v>60</v>
      </c>
      <c r="AQ255" s="354" t="s">
        <v>61</v>
      </c>
      <c r="AR255" s="354" t="s">
        <v>62</v>
      </c>
      <c r="AS255" s="354" t="s">
        <v>63</v>
      </c>
      <c r="AT255" s="354" t="s">
        <v>64</v>
      </c>
      <c r="AU255" s="354" t="s">
        <v>65</v>
      </c>
      <c r="AV255" s="354" t="s">
        <v>66</v>
      </c>
      <c r="AW255" s="354" t="s">
        <v>67</v>
      </c>
      <c r="AX255" s="354" t="s">
        <v>68</v>
      </c>
      <c r="AY255" s="354" t="s">
        <v>69</v>
      </c>
      <c r="AZ255" s="354" t="s">
        <v>389</v>
      </c>
      <c r="BA255" s="354" t="s">
        <v>390</v>
      </c>
      <c r="BB255" s="354" t="s">
        <v>391</v>
      </c>
      <c r="BC255" s="354" t="s">
        <v>392</v>
      </c>
      <c r="BD255" s="354" t="s">
        <v>393</v>
      </c>
      <c r="BE255" s="354" t="s">
        <v>394</v>
      </c>
      <c r="BF255" s="354" t="s">
        <v>395</v>
      </c>
      <c r="BG255" s="354" t="s">
        <v>396</v>
      </c>
      <c r="BH255" s="354" t="s">
        <v>397</v>
      </c>
      <c r="BI255" s="354" t="s">
        <v>398</v>
      </c>
      <c r="BJ255" s="354" t="s">
        <v>399</v>
      </c>
      <c r="BK255" s="354" t="s">
        <v>400</v>
      </c>
      <c r="BL255" s="354" t="s">
        <v>401</v>
      </c>
      <c r="BM255" s="354" t="s">
        <v>402</v>
      </c>
      <c r="BN255" s="354" t="s">
        <v>70</v>
      </c>
      <c r="BO255" s="354" t="s">
        <v>71</v>
      </c>
      <c r="BP255" s="354" t="s">
        <v>72</v>
      </c>
      <c r="BQ255" s="354" t="s">
        <v>73</v>
      </c>
      <c r="BR255" s="354" t="s">
        <v>74</v>
      </c>
      <c r="BS255" s="354" t="s">
        <v>75</v>
      </c>
      <c r="BT255" s="354" t="s">
        <v>76</v>
      </c>
      <c r="BU255" s="354" t="s">
        <v>77</v>
      </c>
      <c r="BV255" s="354" t="s">
        <v>78</v>
      </c>
      <c r="BW255" s="354" t="s">
        <v>79</v>
      </c>
      <c r="BX255" s="354" t="s">
        <v>80</v>
      </c>
      <c r="BY255" s="354" t="s">
        <v>81</v>
      </c>
      <c r="BZ255" s="354" t="s">
        <v>82</v>
      </c>
      <c r="CA255" s="354" t="s">
        <v>83</v>
      </c>
      <c r="CB255" s="354" t="s">
        <v>84</v>
      </c>
      <c r="CC255" s="354" t="s">
        <v>85</v>
      </c>
      <c r="CD255" s="354" t="s">
        <v>86</v>
      </c>
      <c r="CE255" s="354" t="s">
        <v>87</v>
      </c>
      <c r="CF255" s="354" t="s">
        <v>88</v>
      </c>
      <c r="CG255" s="354" t="s">
        <v>89</v>
      </c>
      <c r="CH255" s="354" t="s">
        <v>90</v>
      </c>
      <c r="CI255" s="354" t="s">
        <v>91</v>
      </c>
      <c r="CJ255" s="354" t="s">
        <v>92</v>
      </c>
      <c r="CK255" s="354" t="s">
        <v>93</v>
      </c>
      <c r="CL255" s="354" t="s">
        <v>94</v>
      </c>
      <c r="CM255" s="354" t="s">
        <v>95</v>
      </c>
      <c r="CN255" s="354" t="s">
        <v>96</v>
      </c>
      <c r="CO255" s="354" t="s">
        <v>97</v>
      </c>
      <c r="CP255" s="354" t="s">
        <v>98</v>
      </c>
      <c r="CQ255" s="354" t="s">
        <v>99</v>
      </c>
      <c r="CR255" s="354" t="s">
        <v>100</v>
      </c>
      <c r="CS255" s="354" t="s">
        <v>101</v>
      </c>
      <c r="CT255" s="354" t="s">
        <v>102</v>
      </c>
      <c r="CU255" s="354" t="s">
        <v>103</v>
      </c>
      <c r="CV255" s="354" t="s">
        <v>104</v>
      </c>
      <c r="CW255" s="354" t="s">
        <v>105</v>
      </c>
      <c r="CX255" s="354" t="s">
        <v>106</v>
      </c>
      <c r="CY255" s="354" t="s">
        <v>107</v>
      </c>
      <c r="CZ255" s="354" t="s">
        <v>108</v>
      </c>
      <c r="DA255" s="354" t="s">
        <v>109</v>
      </c>
      <c r="DB255" s="354" t="s">
        <v>110</v>
      </c>
      <c r="DC255" s="354" t="s">
        <v>111</v>
      </c>
      <c r="DD255" s="354" t="s">
        <v>112</v>
      </c>
      <c r="DE255" s="354" t="s">
        <v>113</v>
      </c>
      <c r="DF255" s="354" t="s">
        <v>114</v>
      </c>
      <c r="DG255" s="354" t="s">
        <v>115</v>
      </c>
      <c r="DH255" s="354" t="s">
        <v>116</v>
      </c>
      <c r="DI255" s="354" t="s">
        <v>117</v>
      </c>
      <c r="DJ255" s="354" t="s">
        <v>118</v>
      </c>
      <c r="DK255" s="354" t="s">
        <v>119</v>
      </c>
      <c r="DL255" s="354" t="s">
        <v>120</v>
      </c>
      <c r="DM255" s="354" t="s">
        <v>121</v>
      </c>
      <c r="DN255" s="354" t="s">
        <v>122</v>
      </c>
      <c r="DO255" s="354" t="s">
        <v>123</v>
      </c>
      <c r="DP255" s="354" t="s">
        <v>124</v>
      </c>
      <c r="DQ255" s="354" t="s">
        <v>125</v>
      </c>
      <c r="DR255" s="354" t="s">
        <v>126</v>
      </c>
      <c r="DS255" s="354" t="s">
        <v>127</v>
      </c>
      <c r="DT255" s="354" t="s">
        <v>128</v>
      </c>
      <c r="DU255" s="354" t="s">
        <v>129</v>
      </c>
      <c r="DV255" s="354" t="s">
        <v>130</v>
      </c>
      <c r="DW255" s="354" t="s">
        <v>131</v>
      </c>
      <c r="DX255" s="354" t="s">
        <v>132</v>
      </c>
      <c r="DY255" s="354" t="s">
        <v>133</v>
      </c>
      <c r="DZ255" s="354" t="s">
        <v>134</v>
      </c>
      <c r="EA255" s="354" t="s">
        <v>135</v>
      </c>
      <c r="EB255" s="354" t="s">
        <v>136</v>
      </c>
      <c r="EC255" s="354" t="s">
        <v>137</v>
      </c>
      <c r="ED255" s="354" t="s">
        <v>138</v>
      </c>
      <c r="EE255" s="354" t="s">
        <v>139</v>
      </c>
      <c r="EF255" s="354" t="s">
        <v>140</v>
      </c>
      <c r="EG255" s="354" t="s">
        <v>141</v>
      </c>
      <c r="EH255" s="354" t="s">
        <v>142</v>
      </c>
      <c r="EI255" s="354" t="s">
        <v>143</v>
      </c>
      <c r="EJ255" s="354" t="s">
        <v>144</v>
      </c>
      <c r="EK255" s="354" t="s">
        <v>145</v>
      </c>
      <c r="EL255" s="354" t="s">
        <v>146</v>
      </c>
      <c r="EM255" s="354" t="s">
        <v>147</v>
      </c>
      <c r="EN255" s="354" t="s">
        <v>148</v>
      </c>
      <c r="EO255" s="354" t="s">
        <v>149</v>
      </c>
      <c r="EP255" s="354" t="s">
        <v>150</v>
      </c>
      <c r="EQ255" s="354" t="s">
        <v>151</v>
      </c>
      <c r="ER255" s="354" t="s">
        <v>152</v>
      </c>
      <c r="ES255" s="354" t="s">
        <v>153</v>
      </c>
      <c r="ET255" s="354" t="s">
        <v>154</v>
      </c>
      <c r="EU255" s="354" t="s">
        <v>155</v>
      </c>
      <c r="EV255" s="354" t="s">
        <v>156</v>
      </c>
      <c r="EW255" s="354" t="s">
        <v>157</v>
      </c>
      <c r="EX255" s="354" t="s">
        <v>158</v>
      </c>
      <c r="EY255" s="354" t="s">
        <v>159</v>
      </c>
      <c r="EZ255" s="354" t="s">
        <v>160</v>
      </c>
      <c r="FA255" s="354" t="s">
        <v>161</v>
      </c>
      <c r="FB255" s="354" t="s">
        <v>162</v>
      </c>
      <c r="FC255" s="354" t="s">
        <v>163</v>
      </c>
      <c r="FD255" s="354" t="s">
        <v>164</v>
      </c>
      <c r="FE255" s="354" t="s">
        <v>165</v>
      </c>
      <c r="FF255" s="354" t="s">
        <v>166</v>
      </c>
      <c r="FG255" s="354" t="s">
        <v>167</v>
      </c>
      <c r="FH255" s="354" t="s">
        <v>168</v>
      </c>
      <c r="FI255" s="354" t="s">
        <v>169</v>
      </c>
      <c r="FJ255" s="354" t="s">
        <v>170</v>
      </c>
      <c r="FK255" s="354" t="s">
        <v>171</v>
      </c>
      <c r="FL255" s="354" t="s">
        <v>172</v>
      </c>
      <c r="FM255" s="354" t="s">
        <v>173</v>
      </c>
      <c r="FN255" s="354" t="s">
        <v>174</v>
      </c>
      <c r="FO255" s="354" t="s">
        <v>175</v>
      </c>
      <c r="FP255" s="354" t="s">
        <v>176</v>
      </c>
      <c r="FQ255" s="354" t="s">
        <v>177</v>
      </c>
      <c r="FR255" s="354" t="s">
        <v>178</v>
      </c>
      <c r="FS255" s="354" t="s">
        <v>179</v>
      </c>
      <c r="FT255" s="354" t="s">
        <v>180</v>
      </c>
      <c r="FU255" s="354" t="s">
        <v>181</v>
      </c>
      <c r="FV255" s="354" t="s">
        <v>182</v>
      </c>
      <c r="FW255" s="354" t="s">
        <v>183</v>
      </c>
      <c r="FX255" s="354" t="s">
        <v>184</v>
      </c>
      <c r="FY255" s="354" t="s">
        <v>185</v>
      </c>
      <c r="FZ255" s="354" t="s">
        <v>186</v>
      </c>
      <c r="GA255" s="354" t="s">
        <v>187</v>
      </c>
      <c r="GB255" s="354" t="s">
        <v>188</v>
      </c>
      <c r="GC255" s="354" t="s">
        <v>189</v>
      </c>
      <c r="GD255" s="354" t="s">
        <v>190</v>
      </c>
      <c r="GE255" s="354" t="s">
        <v>191</v>
      </c>
      <c r="GF255" s="354" t="s">
        <v>192</v>
      </c>
      <c r="GG255" s="354" t="s">
        <v>193</v>
      </c>
      <c r="GH255" s="354" t="s">
        <v>194</v>
      </c>
      <c r="GI255" s="354" t="s">
        <v>195</v>
      </c>
      <c r="GJ255" s="354" t="s">
        <v>196</v>
      </c>
      <c r="GK255" s="354" t="s">
        <v>197</v>
      </c>
      <c r="GL255" s="354" t="s">
        <v>198</v>
      </c>
      <c r="GM255" s="354" t="s">
        <v>199</v>
      </c>
      <c r="GN255" s="354" t="s">
        <v>200</v>
      </c>
      <c r="GO255" s="354" t="s">
        <v>201</v>
      </c>
      <c r="GP255" s="354" t="s">
        <v>202</v>
      </c>
      <c r="GQ255" s="354" t="s">
        <v>203</v>
      </c>
      <c r="GR255" s="354" t="s">
        <v>204</v>
      </c>
      <c r="GS255" s="354" t="s">
        <v>205</v>
      </c>
      <c r="GT255" s="354" t="s">
        <v>206</v>
      </c>
      <c r="GU255" s="354" t="s">
        <v>207</v>
      </c>
      <c r="GV255" s="354" t="s">
        <v>208</v>
      </c>
      <c r="GW255" s="354" t="s">
        <v>209</v>
      </c>
      <c r="GX255" s="354" t="s">
        <v>210</v>
      </c>
      <c r="GY255" s="354" t="s">
        <v>211</v>
      </c>
      <c r="GZ255" s="354" t="s">
        <v>212</v>
      </c>
      <c r="HA255" s="354" t="s">
        <v>213</v>
      </c>
      <c r="HB255" s="354" t="s">
        <v>214</v>
      </c>
      <c r="HC255" s="354" t="s">
        <v>215</v>
      </c>
      <c r="HD255" s="354" t="s">
        <v>216</v>
      </c>
      <c r="HE255" s="354" t="s">
        <v>217</v>
      </c>
      <c r="HF255" s="354" t="s">
        <v>218</v>
      </c>
      <c r="HG255" s="354" t="s">
        <v>219</v>
      </c>
      <c r="HH255" s="354" t="s">
        <v>220</v>
      </c>
    </row>
    <row r="256" spans="1:216" ht="15" x14ac:dyDescent="0.25">
      <c r="A256" s="354" t="s">
        <v>230</v>
      </c>
      <c r="B256" s="367">
        <v>30185010</v>
      </c>
      <c r="C256" s="367">
        <v>11832860</v>
      </c>
      <c r="D256" s="367">
        <v>8825027</v>
      </c>
      <c r="E256" s="367">
        <v>6370563</v>
      </c>
      <c r="F256" s="367">
        <v>4313185</v>
      </c>
      <c r="G256" s="367">
        <v>3561729</v>
      </c>
      <c r="H256" s="367">
        <v>3939905</v>
      </c>
      <c r="I256" s="367">
        <v>1983690</v>
      </c>
      <c r="J256" s="367">
        <v>2702849</v>
      </c>
      <c r="K256" s="367">
        <v>1074910</v>
      </c>
      <c r="L256" s="367">
        <v>733711</v>
      </c>
      <c r="M256" s="367">
        <v>390755</v>
      </c>
      <c r="N256" s="367">
        <v>343857</v>
      </c>
      <c r="O256" s="367">
        <v>177340</v>
      </c>
      <c r="P256" s="367">
        <v>187981</v>
      </c>
      <c r="Q256" s="367">
        <v>1248302</v>
      </c>
      <c r="R256" s="367">
        <v>447766</v>
      </c>
      <c r="S256" s="367">
        <v>632395</v>
      </c>
      <c r="T256" s="367">
        <v>3952872</v>
      </c>
      <c r="U256" s="367">
        <v>2946222</v>
      </c>
      <c r="V256" s="367">
        <v>1697812</v>
      </c>
      <c r="W256" s="367">
        <v>1617818</v>
      </c>
      <c r="X256" s="367">
        <v>1294580</v>
      </c>
      <c r="Y256" s="367">
        <v>357559</v>
      </c>
      <c r="Z256" s="367">
        <v>19846540</v>
      </c>
      <c r="AA256" s="367">
        <v>18185840</v>
      </c>
      <c r="AB256" s="367">
        <v>1927183</v>
      </c>
      <c r="AC256" s="367">
        <v>9159299</v>
      </c>
      <c r="AD256" s="367">
        <v>4695263</v>
      </c>
      <c r="AE256" s="367">
        <v>372550</v>
      </c>
      <c r="AF256" s="367">
        <v>4008438</v>
      </c>
      <c r="AG256" s="367">
        <v>3776762</v>
      </c>
      <c r="AH256" s="367">
        <v>6549897</v>
      </c>
      <c r="AI256" s="367">
        <v>2825891</v>
      </c>
      <c r="AJ256" s="367">
        <v>6471103</v>
      </c>
      <c r="AK256" s="367">
        <v>1437202</v>
      </c>
      <c r="AL256" s="367">
        <v>185308</v>
      </c>
      <c r="AM256" s="367">
        <v>5442811</v>
      </c>
      <c r="AN256" s="367">
        <v>108496</v>
      </c>
      <c r="AO256" s="367">
        <v>2205631</v>
      </c>
      <c r="AP256" s="367">
        <v>1918992</v>
      </c>
      <c r="AQ256" s="367">
        <v>28613</v>
      </c>
      <c r="AR256" s="367">
        <v>1047053</v>
      </c>
      <c r="AS256" s="367">
        <v>336720</v>
      </c>
      <c r="AT256" s="367">
        <v>895426</v>
      </c>
      <c r="AU256" s="367">
        <v>403465</v>
      </c>
      <c r="AV256" s="367">
        <v>995287</v>
      </c>
      <c r="AW256" s="367">
        <v>125014</v>
      </c>
      <c r="AX256" s="367">
        <v>13127</v>
      </c>
      <c r="AY256" s="367">
        <v>11179790</v>
      </c>
      <c r="AZ256" s="367">
        <v>1760727</v>
      </c>
      <c r="BA256" s="367">
        <v>277543</v>
      </c>
      <c r="BB256" s="367">
        <v>171550</v>
      </c>
      <c r="BC256" s="367">
        <v>1367206</v>
      </c>
      <c r="BD256" s="367">
        <v>79622</v>
      </c>
      <c r="BE256" s="367">
        <v>0</v>
      </c>
      <c r="BF256" s="367">
        <v>0</v>
      </c>
      <c r="BG256" s="367">
        <v>317644</v>
      </c>
      <c r="BH256" s="367">
        <v>188152</v>
      </c>
      <c r="BI256" s="367">
        <v>18602</v>
      </c>
      <c r="BJ256" s="367">
        <v>150680</v>
      </c>
      <c r="BK256" s="367">
        <v>8693</v>
      </c>
      <c r="BL256" s="367">
        <v>0</v>
      </c>
      <c r="BM256" s="367">
        <v>0</v>
      </c>
      <c r="BN256" s="367">
        <v>4210956</v>
      </c>
      <c r="BO256" s="367">
        <v>102670</v>
      </c>
      <c r="BP256" s="367">
        <v>137129</v>
      </c>
      <c r="BQ256" s="367">
        <v>4011507</v>
      </c>
      <c r="BR256" s="367">
        <v>57380</v>
      </c>
      <c r="BS256" s="367">
        <v>0</v>
      </c>
      <c r="BT256" s="367">
        <v>0</v>
      </c>
      <c r="BU256" s="367">
        <v>2487071</v>
      </c>
      <c r="BV256" s="367">
        <v>96707</v>
      </c>
      <c r="BW256" s="367">
        <v>31786</v>
      </c>
      <c r="BX256" s="367">
        <v>2421042</v>
      </c>
      <c r="BY256" s="367">
        <v>61635</v>
      </c>
      <c r="BZ256" s="367">
        <v>0</v>
      </c>
      <c r="CA256" s="367">
        <v>0</v>
      </c>
      <c r="CB256" s="367">
        <v>448261</v>
      </c>
      <c r="CC256" s="367">
        <v>239158</v>
      </c>
      <c r="CD256" s="367">
        <v>39466</v>
      </c>
      <c r="CE256" s="367">
        <v>219207</v>
      </c>
      <c r="CF256" s="367">
        <v>0</v>
      </c>
      <c r="CG256" s="367">
        <v>0</v>
      </c>
      <c r="CH256" s="367">
        <v>0</v>
      </c>
      <c r="CI256" s="367">
        <v>6427858</v>
      </c>
      <c r="CJ256" s="367">
        <v>2455345</v>
      </c>
      <c r="CK256" s="367">
        <v>456049</v>
      </c>
      <c r="CL256" s="367">
        <v>3898574</v>
      </c>
      <c r="CM256" s="367">
        <v>53262</v>
      </c>
      <c r="CN256" s="367">
        <v>0</v>
      </c>
      <c r="CO256" s="367">
        <v>1571941</v>
      </c>
      <c r="CP256" s="367">
        <v>5990792</v>
      </c>
      <c r="CQ256" s="367">
        <v>936902</v>
      </c>
      <c r="CR256" s="367">
        <v>2076253</v>
      </c>
      <c r="CS256" s="367">
        <v>582369</v>
      </c>
      <c r="CT256" s="367">
        <v>1732360</v>
      </c>
      <c r="CU256" s="367">
        <v>1130206</v>
      </c>
      <c r="CV256" s="367">
        <v>1093895</v>
      </c>
      <c r="CW256" s="367">
        <v>863310</v>
      </c>
      <c r="CX256" s="367">
        <v>0</v>
      </c>
      <c r="CY256" s="367">
        <v>0</v>
      </c>
      <c r="CZ256" s="367">
        <v>0</v>
      </c>
      <c r="DA256" s="367">
        <v>262415</v>
      </c>
      <c r="DB256" s="367">
        <v>546877</v>
      </c>
      <c r="DC256" s="367">
        <v>124420</v>
      </c>
      <c r="DD256" s="367">
        <v>13582220</v>
      </c>
      <c r="DE256" s="367">
        <v>6031815</v>
      </c>
      <c r="DF256" s="367">
        <v>6853011</v>
      </c>
      <c r="DG256" s="367">
        <v>7202732</v>
      </c>
      <c r="DH256" s="367">
        <v>407481</v>
      </c>
      <c r="DI256" s="367">
        <v>180161</v>
      </c>
      <c r="DJ256" s="367">
        <v>53531</v>
      </c>
      <c r="DK256" s="367">
        <v>18278090</v>
      </c>
      <c r="DL256" s="367">
        <v>12861180</v>
      </c>
      <c r="DM256" s="367">
        <v>8021542</v>
      </c>
      <c r="DN256" s="367">
        <v>2403609</v>
      </c>
      <c r="DO256" s="367">
        <v>1788883</v>
      </c>
      <c r="DP256" s="367">
        <v>1485111</v>
      </c>
      <c r="DQ256" s="367">
        <v>4422541</v>
      </c>
      <c r="DR256" s="367">
        <v>5771</v>
      </c>
      <c r="DS256" s="367">
        <v>371801</v>
      </c>
      <c r="DT256" s="367">
        <v>1374519</v>
      </c>
      <c r="DU256" s="367">
        <v>539627</v>
      </c>
      <c r="DV256" s="367">
        <v>6754618</v>
      </c>
      <c r="DW256" s="367">
        <v>2225745</v>
      </c>
      <c r="DX256" s="367">
        <v>1863366</v>
      </c>
      <c r="DY256" s="367">
        <v>1033477</v>
      </c>
      <c r="DZ256" s="367">
        <v>4098608</v>
      </c>
      <c r="EA256" s="367">
        <v>0</v>
      </c>
      <c r="EB256" s="367">
        <v>240829</v>
      </c>
      <c r="EC256" s="367">
        <v>1148350</v>
      </c>
      <c r="ED256" s="367">
        <v>620188</v>
      </c>
      <c r="EE256" s="367">
        <v>11895580</v>
      </c>
      <c r="EF256" s="367">
        <v>4135050</v>
      </c>
      <c r="EG256" s="367">
        <v>3254826</v>
      </c>
      <c r="EH256" s="367">
        <v>2183228</v>
      </c>
      <c r="EI256" s="367">
        <v>7097109</v>
      </c>
      <c r="EJ256" s="367">
        <v>5771</v>
      </c>
      <c r="EK256" s="367">
        <v>523370</v>
      </c>
      <c r="EL256" s="367">
        <v>2334565</v>
      </c>
      <c r="EM256" s="367">
        <v>989396</v>
      </c>
      <c r="EN256" s="367">
        <v>1649452</v>
      </c>
      <c r="EO256" s="367">
        <v>310034</v>
      </c>
      <c r="EP256" s="367">
        <v>280090</v>
      </c>
      <c r="EQ256" s="367">
        <v>284957</v>
      </c>
      <c r="ER256" s="367">
        <v>877361</v>
      </c>
      <c r="ES256" s="367">
        <v>0</v>
      </c>
      <c r="ET256" s="367">
        <v>32976</v>
      </c>
      <c r="EU256" s="367">
        <v>79117</v>
      </c>
      <c r="EV256" s="367">
        <v>102756</v>
      </c>
      <c r="EW256" s="367">
        <v>4451395</v>
      </c>
      <c r="EX256" s="367">
        <v>1150403</v>
      </c>
      <c r="EY256" s="367">
        <v>805655</v>
      </c>
      <c r="EZ256" s="367">
        <v>755946</v>
      </c>
      <c r="FA256" s="367">
        <v>2035020</v>
      </c>
      <c r="FB256" s="367">
        <v>31751</v>
      </c>
      <c r="FC256" s="367">
        <v>137546</v>
      </c>
      <c r="FD256" s="367">
        <v>562251</v>
      </c>
      <c r="FE256" s="367">
        <v>259008</v>
      </c>
      <c r="FF256" s="367">
        <v>1536549</v>
      </c>
      <c r="FG256" s="367">
        <v>499898</v>
      </c>
      <c r="FH256" s="367">
        <v>213328</v>
      </c>
      <c r="FI256" s="367">
        <v>316685</v>
      </c>
      <c r="FJ256" s="367">
        <v>268216</v>
      </c>
      <c r="FK256" s="367">
        <v>75009</v>
      </c>
      <c r="FL256" s="367">
        <v>5787</v>
      </c>
      <c r="FM256" s="367">
        <v>86599</v>
      </c>
      <c r="FN256" s="367">
        <v>10771</v>
      </c>
      <c r="FO256" s="367">
        <v>1376210</v>
      </c>
      <c r="FP256" s="367">
        <v>1033291</v>
      </c>
      <c r="FQ256" s="367">
        <v>94264</v>
      </c>
      <c r="FR256" s="367">
        <v>3559</v>
      </c>
      <c r="FS256" s="367">
        <v>303813</v>
      </c>
      <c r="FT256" s="367">
        <v>0</v>
      </c>
      <c r="FU256" s="367">
        <v>18368</v>
      </c>
      <c r="FV256" s="367">
        <v>39746</v>
      </c>
      <c r="FW256" s="367">
        <v>0</v>
      </c>
      <c r="FX256" s="367">
        <v>4568905</v>
      </c>
      <c r="FY256" s="367">
        <v>1194554</v>
      </c>
      <c r="FZ256" s="367">
        <v>850685</v>
      </c>
      <c r="GA256" s="367">
        <v>647065</v>
      </c>
      <c r="GB256" s="367">
        <v>2562785</v>
      </c>
      <c r="GC256" s="367">
        <v>0</v>
      </c>
      <c r="GD256" s="367">
        <v>76455</v>
      </c>
      <c r="GE256" s="367">
        <v>254650</v>
      </c>
      <c r="GF256" s="367">
        <v>78621</v>
      </c>
      <c r="GG256" s="367">
        <v>981675</v>
      </c>
      <c r="GH256" s="367">
        <v>59690</v>
      </c>
      <c r="GI256" s="367">
        <v>7084</v>
      </c>
      <c r="GJ256" s="367">
        <v>40174</v>
      </c>
      <c r="GK256" s="367">
        <v>469600</v>
      </c>
      <c r="GL256" s="367">
        <v>613965</v>
      </c>
      <c r="GM256" s="367">
        <v>0</v>
      </c>
      <c r="GN256" s="367">
        <v>0</v>
      </c>
      <c r="GO256" s="367">
        <v>0</v>
      </c>
      <c r="GP256" s="367">
        <v>568247</v>
      </c>
      <c r="GQ256" s="367">
        <v>45701</v>
      </c>
      <c r="GR256" s="367">
        <v>355150</v>
      </c>
      <c r="GS256" s="367">
        <v>174839</v>
      </c>
      <c r="GT256" s="367">
        <v>0</v>
      </c>
      <c r="GU256" s="367">
        <v>0</v>
      </c>
      <c r="GV256" s="367">
        <v>0</v>
      </c>
      <c r="GW256" s="367">
        <v>0</v>
      </c>
      <c r="GX256" s="367">
        <v>0</v>
      </c>
      <c r="GY256" s="367">
        <v>1791836</v>
      </c>
      <c r="GZ256" s="367">
        <v>585305</v>
      </c>
      <c r="HA256" s="367">
        <v>400101</v>
      </c>
      <c r="HB256" s="367">
        <v>145628</v>
      </c>
      <c r="HC256" s="367">
        <v>777661</v>
      </c>
      <c r="HD256" s="367">
        <v>64674</v>
      </c>
      <c r="HE256" s="367">
        <v>37927</v>
      </c>
      <c r="HF256" s="367">
        <v>266844</v>
      </c>
      <c r="HG256" s="367">
        <v>84156</v>
      </c>
      <c r="HH256" s="367">
        <v>10210350</v>
      </c>
    </row>
    <row r="257" spans="1:216" ht="15" x14ac:dyDescent="0.25">
      <c r="A257" s="354" t="s">
        <v>442</v>
      </c>
      <c r="B257" s="367">
        <v>2653617</v>
      </c>
      <c r="C257" s="367">
        <v>984137</v>
      </c>
      <c r="D257" s="367">
        <v>717430</v>
      </c>
      <c r="E257" s="367">
        <v>513707</v>
      </c>
      <c r="F257" s="367">
        <v>379348</v>
      </c>
      <c r="G257" s="367">
        <v>284100</v>
      </c>
      <c r="H257" s="367">
        <v>278079</v>
      </c>
      <c r="I257" s="367">
        <v>205120</v>
      </c>
      <c r="J257" s="367">
        <v>135108</v>
      </c>
      <c r="K257" s="367">
        <v>89664</v>
      </c>
      <c r="L257" s="367">
        <v>61908</v>
      </c>
      <c r="M257" s="367">
        <v>45280</v>
      </c>
      <c r="N257" s="367">
        <v>35745</v>
      </c>
      <c r="O257" s="367">
        <v>29451</v>
      </c>
      <c r="P257" s="367">
        <v>7219</v>
      </c>
      <c r="Q257" s="367">
        <v>27342</v>
      </c>
      <c r="R257" s="367">
        <v>0</v>
      </c>
      <c r="S257" s="367">
        <v>5903</v>
      </c>
      <c r="T257" s="367">
        <v>487618</v>
      </c>
      <c r="U257" s="367">
        <v>422250</v>
      </c>
      <c r="V257" s="367">
        <v>232672</v>
      </c>
      <c r="W257" s="367">
        <v>35261</v>
      </c>
      <c r="X257" s="367">
        <v>20972</v>
      </c>
      <c r="Y257" s="367">
        <v>17777</v>
      </c>
      <c r="Z257" s="367">
        <v>1616989</v>
      </c>
      <c r="AA257" s="367">
        <v>1441412</v>
      </c>
      <c r="AB257" s="367">
        <v>167249</v>
      </c>
      <c r="AC257" s="367">
        <v>875020</v>
      </c>
      <c r="AD257" s="367">
        <v>273074</v>
      </c>
      <c r="AE257" s="367">
        <v>50721</v>
      </c>
      <c r="AF257" s="367">
        <v>358965</v>
      </c>
      <c r="AG257" s="367">
        <v>359690</v>
      </c>
      <c r="AH257" s="367">
        <v>615100</v>
      </c>
      <c r="AI257" s="367">
        <v>168343</v>
      </c>
      <c r="AJ257" s="367">
        <v>357096</v>
      </c>
      <c r="AK257" s="367">
        <v>63470</v>
      </c>
      <c r="AL257" s="367">
        <v>0</v>
      </c>
      <c r="AM257" s="367">
        <v>367711</v>
      </c>
      <c r="AN257" s="367">
        <v>1510</v>
      </c>
      <c r="AO257" s="367">
        <v>215592</v>
      </c>
      <c r="AP257" s="367">
        <v>77362</v>
      </c>
      <c r="AQ257" s="367">
        <v>0</v>
      </c>
      <c r="AR257" s="367">
        <v>173111</v>
      </c>
      <c r="AS257" s="367">
        <v>0</v>
      </c>
      <c r="AT257" s="367">
        <v>37930</v>
      </c>
      <c r="AU257" s="367">
        <v>0</v>
      </c>
      <c r="AV257" s="367">
        <v>35383</v>
      </c>
      <c r="AW257" s="367">
        <v>15857</v>
      </c>
      <c r="AX257" s="367">
        <v>0</v>
      </c>
      <c r="AY257" s="367">
        <v>785653</v>
      </c>
      <c r="AZ257" s="367">
        <v>96110</v>
      </c>
      <c r="BA257" s="367">
        <v>19791</v>
      </c>
      <c r="BB257" s="367">
        <v>13896</v>
      </c>
      <c r="BC257" s="367">
        <v>54897</v>
      </c>
      <c r="BD257" s="367">
        <v>16635</v>
      </c>
      <c r="BE257" s="367">
        <v>0</v>
      </c>
      <c r="BF257" s="367">
        <v>0</v>
      </c>
      <c r="BG257" s="367">
        <v>0</v>
      </c>
      <c r="BH257" s="367">
        <v>0</v>
      </c>
      <c r="BI257" s="367">
        <v>0</v>
      </c>
      <c r="BJ257" s="367">
        <v>0</v>
      </c>
      <c r="BK257" s="367">
        <v>0</v>
      </c>
      <c r="BL257" s="367">
        <v>0</v>
      </c>
      <c r="BM257" s="367">
        <v>0</v>
      </c>
      <c r="BN257" s="367">
        <v>387611</v>
      </c>
      <c r="BO257" s="367">
        <v>0</v>
      </c>
      <c r="BP257" s="367">
        <v>35119</v>
      </c>
      <c r="BQ257" s="367">
        <v>358055</v>
      </c>
      <c r="BR257" s="367">
        <v>0</v>
      </c>
      <c r="BS257" s="367">
        <v>0</v>
      </c>
      <c r="BT257" s="367">
        <v>0</v>
      </c>
      <c r="BU257" s="367">
        <v>133774</v>
      </c>
      <c r="BV257" s="367">
        <v>10457</v>
      </c>
      <c r="BW257" s="367">
        <v>13896</v>
      </c>
      <c r="BX257" s="367">
        <v>116246</v>
      </c>
      <c r="BY257" s="367">
        <v>8538</v>
      </c>
      <c r="BZ257" s="367">
        <v>0</v>
      </c>
      <c r="CA257" s="367">
        <v>0</v>
      </c>
      <c r="CB257" s="367">
        <v>35403</v>
      </c>
      <c r="CC257" s="367">
        <v>7172</v>
      </c>
      <c r="CD257" s="367">
        <v>0</v>
      </c>
      <c r="CE257" s="367">
        <v>36619</v>
      </c>
      <c r="CF257" s="367">
        <v>0</v>
      </c>
      <c r="CG257" s="367">
        <v>0</v>
      </c>
      <c r="CH257" s="367">
        <v>0</v>
      </c>
      <c r="CI257" s="367">
        <v>522265</v>
      </c>
      <c r="CJ257" s="367">
        <v>103321</v>
      </c>
      <c r="CK257" s="367">
        <v>78320</v>
      </c>
      <c r="CL257" s="367">
        <v>353843</v>
      </c>
      <c r="CM257" s="367">
        <v>17936</v>
      </c>
      <c r="CN257" s="367">
        <v>0</v>
      </c>
      <c r="CO257" s="367">
        <v>242083</v>
      </c>
      <c r="CP257" s="367">
        <v>595437</v>
      </c>
      <c r="CQ257" s="367">
        <v>135383</v>
      </c>
      <c r="CR257" s="367">
        <v>185360</v>
      </c>
      <c r="CS257" s="367">
        <v>78848</v>
      </c>
      <c r="CT257" s="367">
        <v>166290</v>
      </c>
      <c r="CU257" s="367">
        <v>111670</v>
      </c>
      <c r="CV257" s="367">
        <v>87427</v>
      </c>
      <c r="CW257" s="367">
        <v>23381</v>
      </c>
      <c r="CX257" s="367">
        <v>0</v>
      </c>
      <c r="CY257" s="367">
        <v>0</v>
      </c>
      <c r="CZ257" s="367">
        <v>0</v>
      </c>
      <c r="DA257" s="367">
        <v>11899</v>
      </c>
      <c r="DB257" s="367">
        <v>4605</v>
      </c>
      <c r="DC257" s="367">
        <v>0</v>
      </c>
      <c r="DD257" s="367">
        <v>1436170</v>
      </c>
      <c r="DE257" s="367">
        <v>680373</v>
      </c>
      <c r="DF257" s="367">
        <v>815776</v>
      </c>
      <c r="DG257" s="367">
        <v>728029</v>
      </c>
      <c r="DH257" s="367">
        <v>45170</v>
      </c>
      <c r="DI257" s="367">
        <v>50566</v>
      </c>
      <c r="DJ257" s="367">
        <v>14772</v>
      </c>
      <c r="DK257" s="367">
        <v>1681142</v>
      </c>
      <c r="DL257" s="367">
        <v>1238819</v>
      </c>
      <c r="DM257" s="367">
        <v>711468</v>
      </c>
      <c r="DN257" s="367">
        <v>64505</v>
      </c>
      <c r="DO257" s="367">
        <v>117476</v>
      </c>
      <c r="DP257" s="367">
        <v>86871</v>
      </c>
      <c r="DQ257" s="367">
        <v>524830</v>
      </c>
      <c r="DR257" s="367">
        <v>0</v>
      </c>
      <c r="DS257" s="367">
        <v>5402</v>
      </c>
      <c r="DT257" s="367">
        <v>42306</v>
      </c>
      <c r="DU257" s="367">
        <v>28962</v>
      </c>
      <c r="DV257" s="367">
        <v>765062</v>
      </c>
      <c r="DW257" s="367">
        <v>117464</v>
      </c>
      <c r="DX257" s="367">
        <v>213064</v>
      </c>
      <c r="DY257" s="367">
        <v>72366</v>
      </c>
      <c r="DZ257" s="367">
        <v>627358</v>
      </c>
      <c r="EA257" s="367">
        <v>0</v>
      </c>
      <c r="EB257" s="367">
        <v>5402</v>
      </c>
      <c r="EC257" s="367">
        <v>150522</v>
      </c>
      <c r="ED257" s="367">
        <v>73094</v>
      </c>
      <c r="EE257" s="367">
        <v>1200195</v>
      </c>
      <c r="EF257" s="367">
        <v>165853</v>
      </c>
      <c r="EG257" s="367">
        <v>276160</v>
      </c>
      <c r="EH257" s="367">
        <v>152924</v>
      </c>
      <c r="EI257" s="367">
        <v>982135</v>
      </c>
      <c r="EJ257" s="367">
        <v>0</v>
      </c>
      <c r="EK257" s="367">
        <v>5402</v>
      </c>
      <c r="EL257" s="367">
        <v>183019</v>
      </c>
      <c r="EM257" s="367">
        <v>101209</v>
      </c>
      <c r="EN257" s="367">
        <v>43542</v>
      </c>
      <c r="EO257" s="367">
        <v>0</v>
      </c>
      <c r="EP257" s="367">
        <v>9460</v>
      </c>
      <c r="EQ257" s="367">
        <v>0</v>
      </c>
      <c r="ER257" s="367">
        <v>38259</v>
      </c>
      <c r="ES257" s="367">
        <v>0</v>
      </c>
      <c r="ET257" s="367">
        <v>0</v>
      </c>
      <c r="EU257" s="367">
        <v>3115</v>
      </c>
      <c r="EV257" s="367">
        <v>0</v>
      </c>
      <c r="EW257" s="367">
        <v>353798</v>
      </c>
      <c r="EX257" s="367">
        <v>54614</v>
      </c>
      <c r="EY257" s="367">
        <v>99648</v>
      </c>
      <c r="EZ257" s="367">
        <v>55834</v>
      </c>
      <c r="FA257" s="367">
        <v>228210</v>
      </c>
      <c r="FB257" s="367">
        <v>4162</v>
      </c>
      <c r="FC257" s="367">
        <v>0</v>
      </c>
      <c r="FD257" s="367">
        <v>17119</v>
      </c>
      <c r="FE257" s="367">
        <v>24372</v>
      </c>
      <c r="FF257" s="367">
        <v>75328</v>
      </c>
      <c r="FG257" s="367">
        <v>8663</v>
      </c>
      <c r="FH257" s="367">
        <v>61766</v>
      </c>
      <c r="FI257" s="367">
        <v>0</v>
      </c>
      <c r="FJ257" s="367">
        <v>0</v>
      </c>
      <c r="FK257" s="367">
        <v>0</v>
      </c>
      <c r="FL257" s="367">
        <v>0</v>
      </c>
      <c r="FM257" s="367">
        <v>0</v>
      </c>
      <c r="FN257" s="367">
        <v>0</v>
      </c>
      <c r="FO257" s="367">
        <v>196695</v>
      </c>
      <c r="FP257" s="367">
        <v>146785</v>
      </c>
      <c r="FQ257" s="367">
        <v>49468</v>
      </c>
      <c r="FR257" s="367">
        <v>0</v>
      </c>
      <c r="FS257" s="367">
        <v>40861</v>
      </c>
      <c r="FT257" s="367">
        <v>0</v>
      </c>
      <c r="FU257" s="367">
        <v>0</v>
      </c>
      <c r="FV257" s="367">
        <v>0</v>
      </c>
      <c r="FW257" s="367">
        <v>0</v>
      </c>
      <c r="FX257" s="367">
        <v>286389</v>
      </c>
      <c r="FY257" s="367">
        <v>58617</v>
      </c>
      <c r="FZ257" s="367">
        <v>12886</v>
      </c>
      <c r="GA257" s="367">
        <v>46422</v>
      </c>
      <c r="GB257" s="367">
        <v>175304</v>
      </c>
      <c r="GC257" s="367">
        <v>0</v>
      </c>
      <c r="GD257" s="367">
        <v>0</v>
      </c>
      <c r="GE257" s="367">
        <v>45516</v>
      </c>
      <c r="GF257" s="367">
        <v>0</v>
      </c>
      <c r="GG257" s="367">
        <v>54753</v>
      </c>
      <c r="GH257" s="367">
        <v>0</v>
      </c>
      <c r="GI257" s="367">
        <v>0</v>
      </c>
      <c r="GJ257" s="367">
        <v>0</v>
      </c>
      <c r="GK257" s="367">
        <v>21491</v>
      </c>
      <c r="GL257" s="367">
        <v>39262</v>
      </c>
      <c r="GM257" s="367">
        <v>0</v>
      </c>
      <c r="GN257" s="367">
        <v>0</v>
      </c>
      <c r="GO257" s="367">
        <v>0</v>
      </c>
      <c r="GP257" s="367">
        <v>71537</v>
      </c>
      <c r="GQ257" s="367">
        <v>27506</v>
      </c>
      <c r="GR257" s="367">
        <v>38596</v>
      </c>
      <c r="GS257" s="367">
        <v>5402</v>
      </c>
      <c r="GT257" s="367">
        <v>0</v>
      </c>
      <c r="GU257" s="367">
        <v>0</v>
      </c>
      <c r="GV257" s="367">
        <v>0</v>
      </c>
      <c r="GW257" s="367">
        <v>0</v>
      </c>
      <c r="GX257" s="367">
        <v>0</v>
      </c>
      <c r="GY257" s="367">
        <v>262027</v>
      </c>
      <c r="GZ257" s="367">
        <v>60827</v>
      </c>
      <c r="HA257" s="367">
        <v>79131</v>
      </c>
      <c r="HB257" s="367">
        <v>21476</v>
      </c>
      <c r="HC257" s="367">
        <v>125063</v>
      </c>
      <c r="HD257" s="367">
        <v>0</v>
      </c>
      <c r="HE257" s="367">
        <v>0</v>
      </c>
      <c r="HF257" s="367">
        <v>92119</v>
      </c>
      <c r="HG257" s="367">
        <v>4084</v>
      </c>
      <c r="HH257" s="367">
        <v>802274</v>
      </c>
    </row>
    <row r="258" spans="1:216" ht="15" x14ac:dyDescent="0.25">
      <c r="A258" s="354" t="s">
        <v>443</v>
      </c>
      <c r="B258" s="367">
        <v>3696068</v>
      </c>
      <c r="C258" s="367">
        <v>1509886</v>
      </c>
      <c r="D258" s="367">
        <v>1206309</v>
      </c>
      <c r="E258" s="367">
        <v>903749</v>
      </c>
      <c r="F258" s="367">
        <v>683133</v>
      </c>
      <c r="G258" s="367">
        <v>448200</v>
      </c>
      <c r="H258" s="367">
        <v>553611</v>
      </c>
      <c r="I258" s="367">
        <v>320802</v>
      </c>
      <c r="J258" s="367">
        <v>402238</v>
      </c>
      <c r="K258" s="367">
        <v>239342</v>
      </c>
      <c r="L258" s="367">
        <v>161821</v>
      </c>
      <c r="M258" s="367">
        <v>78194</v>
      </c>
      <c r="N258" s="367">
        <v>0</v>
      </c>
      <c r="O258" s="367">
        <v>0</v>
      </c>
      <c r="P258" s="367">
        <v>0</v>
      </c>
      <c r="Q258" s="367">
        <v>51287</v>
      </c>
      <c r="R258" s="367">
        <v>31438</v>
      </c>
      <c r="S258" s="367">
        <v>11111</v>
      </c>
      <c r="T258" s="367">
        <v>688578</v>
      </c>
      <c r="U258" s="367">
        <v>524624</v>
      </c>
      <c r="V258" s="367">
        <v>336749</v>
      </c>
      <c r="W258" s="367">
        <v>34404</v>
      </c>
      <c r="X258" s="367">
        <v>30014</v>
      </c>
      <c r="Y258" s="367">
        <v>6592</v>
      </c>
      <c r="Z258" s="367">
        <v>2134340</v>
      </c>
      <c r="AA258" s="367">
        <v>2008844</v>
      </c>
      <c r="AB258" s="367">
        <v>80514</v>
      </c>
      <c r="AC258" s="367">
        <v>1043729</v>
      </c>
      <c r="AD258" s="367">
        <v>368923</v>
      </c>
      <c r="AE258" s="367">
        <v>0</v>
      </c>
      <c r="AF258" s="367">
        <v>384127</v>
      </c>
      <c r="AG258" s="367">
        <v>335952</v>
      </c>
      <c r="AH258" s="367">
        <v>837256</v>
      </c>
      <c r="AI258" s="367">
        <v>282199</v>
      </c>
      <c r="AJ258" s="367">
        <v>770338</v>
      </c>
      <c r="AK258" s="367">
        <v>215946</v>
      </c>
      <c r="AL258" s="367">
        <v>6210</v>
      </c>
      <c r="AM258" s="367">
        <v>534510</v>
      </c>
      <c r="AN258" s="367">
        <v>8010</v>
      </c>
      <c r="AO258" s="367">
        <v>140472</v>
      </c>
      <c r="AP258" s="367">
        <v>231504</v>
      </c>
      <c r="AQ258" s="367">
        <v>0</v>
      </c>
      <c r="AR258" s="367">
        <v>141328</v>
      </c>
      <c r="AS258" s="367">
        <v>0</v>
      </c>
      <c r="AT258" s="367">
        <v>59132</v>
      </c>
      <c r="AU258" s="367">
        <v>0</v>
      </c>
      <c r="AV258" s="367">
        <v>40169</v>
      </c>
      <c r="AW258" s="367">
        <v>0</v>
      </c>
      <c r="AX258" s="367">
        <v>0</v>
      </c>
      <c r="AY258" s="367">
        <v>1378121</v>
      </c>
      <c r="AZ258" s="367">
        <v>194453</v>
      </c>
      <c r="BA258" s="367">
        <v>30641</v>
      </c>
      <c r="BB258" s="367">
        <v>0</v>
      </c>
      <c r="BC258" s="367">
        <v>183255</v>
      </c>
      <c r="BD258" s="367">
        <v>0</v>
      </c>
      <c r="BE258" s="367">
        <v>0</v>
      </c>
      <c r="BF258" s="367">
        <v>0</v>
      </c>
      <c r="BG258" s="367">
        <v>35284</v>
      </c>
      <c r="BH258" s="367">
        <v>17874</v>
      </c>
      <c r="BI258" s="367">
        <v>0</v>
      </c>
      <c r="BJ258" s="367">
        <v>20199</v>
      </c>
      <c r="BK258" s="367">
        <v>0</v>
      </c>
      <c r="BL258" s="367">
        <v>0</v>
      </c>
      <c r="BM258" s="367">
        <v>0</v>
      </c>
      <c r="BN258" s="367">
        <v>400994</v>
      </c>
      <c r="BO258" s="367">
        <v>8482</v>
      </c>
      <c r="BP258" s="367">
        <v>0</v>
      </c>
      <c r="BQ258" s="367">
        <v>401637</v>
      </c>
      <c r="BR258" s="367">
        <v>0</v>
      </c>
      <c r="BS258" s="367">
        <v>0</v>
      </c>
      <c r="BT258" s="367">
        <v>0</v>
      </c>
      <c r="BU258" s="367">
        <v>128865</v>
      </c>
      <c r="BV258" s="367">
        <v>10001</v>
      </c>
      <c r="BW258" s="367">
        <v>0</v>
      </c>
      <c r="BX258" s="367">
        <v>132560</v>
      </c>
      <c r="BY258" s="367">
        <v>8482</v>
      </c>
      <c r="BZ258" s="367">
        <v>0</v>
      </c>
      <c r="CA258" s="367">
        <v>0</v>
      </c>
      <c r="CB258" s="367">
        <v>13092</v>
      </c>
      <c r="CC258" s="367">
        <v>0</v>
      </c>
      <c r="CD258" s="367">
        <v>0</v>
      </c>
      <c r="CE258" s="367">
        <v>13092</v>
      </c>
      <c r="CF258" s="367">
        <v>0</v>
      </c>
      <c r="CG258" s="367">
        <v>0</v>
      </c>
      <c r="CH258" s="367">
        <v>0</v>
      </c>
      <c r="CI258" s="367">
        <v>1038379</v>
      </c>
      <c r="CJ258" s="367">
        <v>319573</v>
      </c>
      <c r="CK258" s="367">
        <v>103709</v>
      </c>
      <c r="CL258" s="367">
        <v>795800</v>
      </c>
      <c r="CM258" s="367">
        <v>8520</v>
      </c>
      <c r="CN258" s="367">
        <v>0</v>
      </c>
      <c r="CO258" s="367">
        <v>153133</v>
      </c>
      <c r="CP258" s="367">
        <v>710942</v>
      </c>
      <c r="CQ258" s="367">
        <v>60695</v>
      </c>
      <c r="CR258" s="367">
        <v>208110</v>
      </c>
      <c r="CS258" s="367">
        <v>50343</v>
      </c>
      <c r="CT258" s="367">
        <v>200581</v>
      </c>
      <c r="CU258" s="367">
        <v>90396</v>
      </c>
      <c r="CV258" s="367">
        <v>224183</v>
      </c>
      <c r="CW258" s="367">
        <v>49346</v>
      </c>
      <c r="CX258" s="367">
        <v>0</v>
      </c>
      <c r="CY258" s="367">
        <v>0</v>
      </c>
      <c r="CZ258" s="367">
        <v>0</v>
      </c>
      <c r="DA258" s="367">
        <v>17164</v>
      </c>
      <c r="DB258" s="367">
        <v>14309</v>
      </c>
      <c r="DC258" s="367">
        <v>13391</v>
      </c>
      <c r="DD258" s="367">
        <v>1949785</v>
      </c>
      <c r="DE258" s="367">
        <v>961114</v>
      </c>
      <c r="DF258" s="367">
        <v>1092949</v>
      </c>
      <c r="DG258" s="367">
        <v>1112971</v>
      </c>
      <c r="DH258" s="367">
        <v>96935</v>
      </c>
      <c r="DI258" s="367">
        <v>16408</v>
      </c>
      <c r="DJ258" s="367">
        <v>16694</v>
      </c>
      <c r="DK258" s="367">
        <v>2209644</v>
      </c>
      <c r="DL258" s="367">
        <v>1529348</v>
      </c>
      <c r="DM258" s="367">
        <v>1042725</v>
      </c>
      <c r="DN258" s="367">
        <v>336313</v>
      </c>
      <c r="DO258" s="367">
        <v>321686</v>
      </c>
      <c r="DP258" s="367">
        <v>167736</v>
      </c>
      <c r="DQ258" s="367">
        <v>730820</v>
      </c>
      <c r="DR258" s="367">
        <v>0</v>
      </c>
      <c r="DS258" s="367">
        <v>33357</v>
      </c>
      <c r="DT258" s="367">
        <v>142650</v>
      </c>
      <c r="DU258" s="367">
        <v>91022</v>
      </c>
      <c r="DV258" s="367">
        <v>706147</v>
      </c>
      <c r="DW258" s="367">
        <v>161097</v>
      </c>
      <c r="DX258" s="367">
        <v>225240</v>
      </c>
      <c r="DY258" s="367">
        <v>74572</v>
      </c>
      <c r="DZ258" s="367">
        <v>488170</v>
      </c>
      <c r="EA258" s="367">
        <v>0</v>
      </c>
      <c r="EB258" s="367">
        <v>28296</v>
      </c>
      <c r="EC258" s="367">
        <v>75190</v>
      </c>
      <c r="ED258" s="367">
        <v>23165</v>
      </c>
      <c r="EE258" s="367">
        <v>1419249</v>
      </c>
      <c r="EF258" s="367">
        <v>474606</v>
      </c>
      <c r="EG258" s="367">
        <v>499792</v>
      </c>
      <c r="EH258" s="367">
        <v>205311</v>
      </c>
      <c r="EI258" s="367">
        <v>1042374</v>
      </c>
      <c r="EJ258" s="367">
        <v>0</v>
      </c>
      <c r="EK258" s="367">
        <v>38857</v>
      </c>
      <c r="EL258" s="367">
        <v>222367</v>
      </c>
      <c r="EM258" s="367">
        <v>103254</v>
      </c>
      <c r="EN258" s="367">
        <v>153100</v>
      </c>
      <c r="EO258" s="367">
        <v>25024</v>
      </c>
      <c r="EP258" s="367">
        <v>14825</v>
      </c>
      <c r="EQ258" s="367">
        <v>46029</v>
      </c>
      <c r="ER258" s="367">
        <v>61250</v>
      </c>
      <c r="ES258" s="367">
        <v>0</v>
      </c>
      <c r="ET258" s="367">
        <v>7306</v>
      </c>
      <c r="EU258" s="367">
        <v>7064</v>
      </c>
      <c r="EV258" s="367">
        <v>3226</v>
      </c>
      <c r="EW258" s="367">
        <v>373163</v>
      </c>
      <c r="EX258" s="367">
        <v>55384</v>
      </c>
      <c r="EY258" s="367">
        <v>85637</v>
      </c>
      <c r="EZ258" s="367">
        <v>89680</v>
      </c>
      <c r="FA258" s="367">
        <v>146648</v>
      </c>
      <c r="FB258" s="367">
        <v>7313</v>
      </c>
      <c r="FC258" s="367">
        <v>6828</v>
      </c>
      <c r="FD258" s="367">
        <v>29983</v>
      </c>
      <c r="FE258" s="367">
        <v>19871</v>
      </c>
      <c r="FF258" s="367">
        <v>216602</v>
      </c>
      <c r="FG258" s="367">
        <v>32947</v>
      </c>
      <c r="FH258" s="367">
        <v>13731</v>
      </c>
      <c r="FI258" s="367">
        <v>96064</v>
      </c>
      <c r="FJ258" s="367">
        <v>5731</v>
      </c>
      <c r="FK258" s="367">
        <v>35573</v>
      </c>
      <c r="FL258" s="367">
        <v>0</v>
      </c>
      <c r="FM258" s="367">
        <v>37810</v>
      </c>
      <c r="FN258" s="367">
        <v>0</v>
      </c>
      <c r="FO258" s="367">
        <v>178370</v>
      </c>
      <c r="FP258" s="367">
        <v>153461</v>
      </c>
      <c r="FQ258" s="367">
        <v>0</v>
      </c>
      <c r="FR258" s="367">
        <v>0</v>
      </c>
      <c r="FS258" s="367">
        <v>51292</v>
      </c>
      <c r="FT258" s="367">
        <v>0</v>
      </c>
      <c r="FU258" s="367">
        <v>18366</v>
      </c>
      <c r="FV258" s="367">
        <v>0</v>
      </c>
      <c r="FW258" s="367">
        <v>0</v>
      </c>
      <c r="FX258" s="367">
        <v>433465</v>
      </c>
      <c r="FY258" s="367">
        <v>229833</v>
      </c>
      <c r="FZ258" s="367">
        <v>62820</v>
      </c>
      <c r="GA258" s="367">
        <v>16562</v>
      </c>
      <c r="GB258" s="367">
        <v>221604</v>
      </c>
      <c r="GC258" s="367">
        <v>0</v>
      </c>
      <c r="GD258" s="367">
        <v>0</v>
      </c>
      <c r="GE258" s="367">
        <v>36257</v>
      </c>
      <c r="GF258" s="367">
        <v>0</v>
      </c>
      <c r="GG258" s="367">
        <v>60945</v>
      </c>
      <c r="GH258" s="367">
        <v>0</v>
      </c>
      <c r="GI258" s="367">
        <v>0</v>
      </c>
      <c r="GJ258" s="367">
        <v>18382</v>
      </c>
      <c r="GK258" s="367">
        <v>35250</v>
      </c>
      <c r="GL258" s="367">
        <v>43114</v>
      </c>
      <c r="GM258" s="367">
        <v>0</v>
      </c>
      <c r="GN258" s="367">
        <v>0</v>
      </c>
      <c r="GO258" s="367">
        <v>0</v>
      </c>
      <c r="GP258" s="367">
        <v>101799</v>
      </c>
      <c r="GQ258" s="367">
        <v>2313</v>
      </c>
      <c r="GR258" s="367">
        <v>89644</v>
      </c>
      <c r="GS258" s="367">
        <v>7363</v>
      </c>
      <c r="GT258" s="367">
        <v>0</v>
      </c>
      <c r="GU258" s="367">
        <v>0</v>
      </c>
      <c r="GV258" s="367">
        <v>0</v>
      </c>
      <c r="GW258" s="367">
        <v>0</v>
      </c>
      <c r="GX258" s="367">
        <v>0</v>
      </c>
      <c r="GY258" s="367">
        <v>105052</v>
      </c>
      <c r="GZ258" s="367">
        <v>57586</v>
      </c>
      <c r="HA258" s="367">
        <v>41770</v>
      </c>
      <c r="HB258" s="367">
        <v>0</v>
      </c>
      <c r="HC258" s="367">
        <v>47097</v>
      </c>
      <c r="HD258" s="367">
        <v>16346</v>
      </c>
      <c r="HE258" s="367">
        <v>11592</v>
      </c>
      <c r="HF258" s="367">
        <v>7064</v>
      </c>
      <c r="HG258" s="367">
        <v>0</v>
      </c>
      <c r="HH258" s="367">
        <v>1222871</v>
      </c>
    </row>
    <row r="259" spans="1:216" ht="15" x14ac:dyDescent="0.25">
      <c r="A259" s="354" t="s">
        <v>444</v>
      </c>
      <c r="B259" s="367">
        <v>4645255</v>
      </c>
      <c r="C259" s="367">
        <v>1912408</v>
      </c>
      <c r="D259" s="367">
        <v>1276393</v>
      </c>
      <c r="E259" s="367">
        <v>991386</v>
      </c>
      <c r="F259" s="367">
        <v>732098</v>
      </c>
      <c r="G259" s="367">
        <v>492105</v>
      </c>
      <c r="H259" s="367">
        <v>581423</v>
      </c>
      <c r="I259" s="367">
        <v>358947</v>
      </c>
      <c r="J259" s="367">
        <v>297443</v>
      </c>
      <c r="K259" s="367">
        <v>80145</v>
      </c>
      <c r="L259" s="367">
        <v>67531</v>
      </c>
      <c r="M259" s="367">
        <v>16043</v>
      </c>
      <c r="N259" s="367">
        <v>54904</v>
      </c>
      <c r="O259" s="367">
        <v>44391</v>
      </c>
      <c r="P259" s="367">
        <v>13787</v>
      </c>
      <c r="Q259" s="367">
        <v>223574</v>
      </c>
      <c r="R259" s="367">
        <v>73422</v>
      </c>
      <c r="S259" s="367">
        <v>124380</v>
      </c>
      <c r="T259" s="367">
        <v>809571</v>
      </c>
      <c r="U259" s="367">
        <v>439439</v>
      </c>
      <c r="V259" s="367">
        <v>570943</v>
      </c>
      <c r="W259" s="367">
        <v>279423</v>
      </c>
      <c r="X259" s="367">
        <v>186212</v>
      </c>
      <c r="Y259" s="367">
        <v>108383</v>
      </c>
      <c r="Z259" s="367">
        <v>3222727</v>
      </c>
      <c r="AA259" s="367">
        <v>3030123</v>
      </c>
      <c r="AB259" s="367">
        <v>620646</v>
      </c>
      <c r="AC259" s="367">
        <v>1854257</v>
      </c>
      <c r="AD259" s="367">
        <v>829240</v>
      </c>
      <c r="AE259" s="367">
        <v>99928</v>
      </c>
      <c r="AF259" s="367">
        <v>815726</v>
      </c>
      <c r="AG259" s="367">
        <v>865500</v>
      </c>
      <c r="AH259" s="367">
        <v>1055772</v>
      </c>
      <c r="AI259" s="367">
        <v>471736</v>
      </c>
      <c r="AJ259" s="367">
        <v>908482</v>
      </c>
      <c r="AK259" s="367">
        <v>163750</v>
      </c>
      <c r="AL259" s="367">
        <v>7803</v>
      </c>
      <c r="AM259" s="367">
        <v>820816</v>
      </c>
      <c r="AN259" s="367">
        <v>17710</v>
      </c>
      <c r="AO259" s="367">
        <v>511409</v>
      </c>
      <c r="AP259" s="367">
        <v>106448</v>
      </c>
      <c r="AQ259" s="367">
        <v>0</v>
      </c>
      <c r="AR259" s="367">
        <v>197045</v>
      </c>
      <c r="AS259" s="367">
        <v>96495</v>
      </c>
      <c r="AT259" s="367">
        <v>121706</v>
      </c>
      <c r="AU259" s="367">
        <v>48853</v>
      </c>
      <c r="AV259" s="367">
        <v>140277</v>
      </c>
      <c r="AW259" s="367">
        <v>0</v>
      </c>
      <c r="AX259" s="367">
        <v>0</v>
      </c>
      <c r="AY259" s="367">
        <v>1555882</v>
      </c>
      <c r="AZ259" s="367">
        <v>196876</v>
      </c>
      <c r="BA259" s="367">
        <v>113095</v>
      </c>
      <c r="BB259" s="367">
        <v>0</v>
      </c>
      <c r="BC259" s="367">
        <v>116769</v>
      </c>
      <c r="BD259" s="367">
        <v>0</v>
      </c>
      <c r="BE259" s="367">
        <v>0</v>
      </c>
      <c r="BF259" s="367">
        <v>0</v>
      </c>
      <c r="BG259" s="367">
        <v>121296</v>
      </c>
      <c r="BH259" s="367">
        <v>113961</v>
      </c>
      <c r="BI259" s="367">
        <v>0</v>
      </c>
      <c r="BJ259" s="367">
        <v>0</v>
      </c>
      <c r="BK259" s="367">
        <v>8761</v>
      </c>
      <c r="BL259" s="367">
        <v>0</v>
      </c>
      <c r="BM259" s="367">
        <v>0</v>
      </c>
      <c r="BN259" s="367">
        <v>643939</v>
      </c>
      <c r="BO259" s="367">
        <v>27574</v>
      </c>
      <c r="BP259" s="367">
        <v>12908</v>
      </c>
      <c r="BQ259" s="367">
        <v>584453</v>
      </c>
      <c r="BR259" s="367">
        <v>44397</v>
      </c>
      <c r="BS259" s="367">
        <v>0</v>
      </c>
      <c r="BT259" s="367">
        <v>0</v>
      </c>
      <c r="BU259" s="367">
        <v>368006</v>
      </c>
      <c r="BV259" s="367">
        <v>37082</v>
      </c>
      <c r="BW259" s="367">
        <v>0</v>
      </c>
      <c r="BX259" s="367">
        <v>361848</v>
      </c>
      <c r="BY259" s="367">
        <v>0</v>
      </c>
      <c r="BZ259" s="367">
        <v>0</v>
      </c>
      <c r="CA259" s="367">
        <v>0</v>
      </c>
      <c r="CB259" s="367">
        <v>69827</v>
      </c>
      <c r="CC259" s="367">
        <v>27973</v>
      </c>
      <c r="CD259" s="367">
        <v>5316</v>
      </c>
      <c r="CE259" s="367">
        <v>41970</v>
      </c>
      <c r="CF259" s="367">
        <v>0</v>
      </c>
      <c r="CG259" s="367">
        <v>0</v>
      </c>
      <c r="CH259" s="367">
        <v>0</v>
      </c>
      <c r="CI259" s="367">
        <v>844433</v>
      </c>
      <c r="CJ259" s="367">
        <v>294208</v>
      </c>
      <c r="CK259" s="367">
        <v>12339</v>
      </c>
      <c r="CL259" s="367">
        <v>484587</v>
      </c>
      <c r="CM259" s="367">
        <v>6877</v>
      </c>
      <c r="CN259" s="367">
        <v>0</v>
      </c>
      <c r="CO259" s="367">
        <v>187495</v>
      </c>
      <c r="CP259" s="367">
        <v>896411</v>
      </c>
      <c r="CQ259" s="367">
        <v>168255</v>
      </c>
      <c r="CR259" s="367">
        <v>395006</v>
      </c>
      <c r="CS259" s="367">
        <v>98796</v>
      </c>
      <c r="CT259" s="367">
        <v>271355</v>
      </c>
      <c r="CU259" s="367">
        <v>126564</v>
      </c>
      <c r="CV259" s="367">
        <v>126365</v>
      </c>
      <c r="CW259" s="367">
        <v>127168</v>
      </c>
      <c r="CX259" s="367">
        <v>0</v>
      </c>
      <c r="CY259" s="367">
        <v>0</v>
      </c>
      <c r="CZ259" s="367">
        <v>0</v>
      </c>
      <c r="DA259" s="367">
        <v>43116</v>
      </c>
      <c r="DB259" s="367">
        <v>65055</v>
      </c>
      <c r="DC259" s="367">
        <v>18842</v>
      </c>
      <c r="DD259" s="367">
        <v>2191759</v>
      </c>
      <c r="DE259" s="367">
        <v>681409</v>
      </c>
      <c r="DF259" s="367">
        <v>1015386</v>
      </c>
      <c r="DG259" s="367">
        <v>1377910</v>
      </c>
      <c r="DH259" s="367">
        <v>42155</v>
      </c>
      <c r="DI259" s="367">
        <v>58547</v>
      </c>
      <c r="DJ259" s="367">
        <v>0</v>
      </c>
      <c r="DK259" s="367">
        <v>2746279</v>
      </c>
      <c r="DL259" s="367">
        <v>1802310</v>
      </c>
      <c r="DM259" s="367">
        <v>1253748</v>
      </c>
      <c r="DN259" s="367">
        <v>265909</v>
      </c>
      <c r="DO259" s="367">
        <v>300466</v>
      </c>
      <c r="DP259" s="367">
        <v>188609</v>
      </c>
      <c r="DQ259" s="367">
        <v>881381</v>
      </c>
      <c r="DR259" s="367">
        <v>0</v>
      </c>
      <c r="DS259" s="367">
        <v>48017</v>
      </c>
      <c r="DT259" s="367">
        <v>225875</v>
      </c>
      <c r="DU259" s="367">
        <v>72188</v>
      </c>
      <c r="DV259" s="367">
        <v>813264</v>
      </c>
      <c r="DW259" s="367">
        <v>192495</v>
      </c>
      <c r="DX259" s="367">
        <v>247659</v>
      </c>
      <c r="DY259" s="367">
        <v>157110</v>
      </c>
      <c r="DZ259" s="367">
        <v>556331</v>
      </c>
      <c r="EA259" s="367">
        <v>0</v>
      </c>
      <c r="EB259" s="367">
        <v>40239</v>
      </c>
      <c r="EC259" s="367">
        <v>135782</v>
      </c>
      <c r="ED259" s="367">
        <v>115761</v>
      </c>
      <c r="EE259" s="367">
        <v>1644741</v>
      </c>
      <c r="EF259" s="367">
        <v>395260</v>
      </c>
      <c r="EG259" s="367">
        <v>485312</v>
      </c>
      <c r="EH259" s="367">
        <v>272914</v>
      </c>
      <c r="EI259" s="367">
        <v>1163128</v>
      </c>
      <c r="EJ259" s="367">
        <v>0</v>
      </c>
      <c r="EK259" s="367">
        <v>85944</v>
      </c>
      <c r="EL259" s="367">
        <v>324514</v>
      </c>
      <c r="EM259" s="367">
        <v>144567</v>
      </c>
      <c r="EN259" s="367">
        <v>310181</v>
      </c>
      <c r="EO259" s="367">
        <v>59740</v>
      </c>
      <c r="EP259" s="367">
        <v>62267</v>
      </c>
      <c r="EQ259" s="367">
        <v>31715</v>
      </c>
      <c r="ER259" s="367">
        <v>204433</v>
      </c>
      <c r="ES259" s="367">
        <v>0</v>
      </c>
      <c r="ET259" s="367">
        <v>0</v>
      </c>
      <c r="EU259" s="367">
        <v>0</v>
      </c>
      <c r="EV259" s="367">
        <v>29471</v>
      </c>
      <c r="EW259" s="367">
        <v>895856</v>
      </c>
      <c r="EX259" s="367">
        <v>187263</v>
      </c>
      <c r="EY259" s="367">
        <v>157790</v>
      </c>
      <c r="EZ259" s="367">
        <v>124821</v>
      </c>
      <c r="FA259" s="367">
        <v>424586</v>
      </c>
      <c r="FB259" s="367">
        <v>9676</v>
      </c>
      <c r="FC259" s="367">
        <v>27056</v>
      </c>
      <c r="FD259" s="367">
        <v>127701</v>
      </c>
      <c r="FE259" s="367">
        <v>33992</v>
      </c>
      <c r="FF259" s="367">
        <v>232826</v>
      </c>
      <c r="FG259" s="367">
        <v>34880</v>
      </c>
      <c r="FH259" s="367">
        <v>12739</v>
      </c>
      <c r="FI259" s="367">
        <v>34545</v>
      </c>
      <c r="FJ259" s="367">
        <v>52416</v>
      </c>
      <c r="FK259" s="367">
        <v>4964</v>
      </c>
      <c r="FL259" s="367">
        <v>0</v>
      </c>
      <c r="FM259" s="367">
        <v>0</v>
      </c>
      <c r="FN259" s="367">
        <v>0</v>
      </c>
      <c r="FO259" s="367">
        <v>281967</v>
      </c>
      <c r="FP259" s="367">
        <v>221851</v>
      </c>
      <c r="FQ259" s="367">
        <v>4011</v>
      </c>
      <c r="FR259" s="367">
        <v>0</v>
      </c>
      <c r="FS259" s="367">
        <v>60913</v>
      </c>
      <c r="FT259" s="367">
        <v>0</v>
      </c>
      <c r="FU259" s="367">
        <v>0</v>
      </c>
      <c r="FV259" s="367">
        <v>0</v>
      </c>
      <c r="FW259" s="367">
        <v>0</v>
      </c>
      <c r="FX259" s="367">
        <v>794613</v>
      </c>
      <c r="FY259" s="367">
        <v>86208</v>
      </c>
      <c r="FZ259" s="367">
        <v>154979</v>
      </c>
      <c r="GA259" s="367">
        <v>174184</v>
      </c>
      <c r="GB259" s="367">
        <v>493724</v>
      </c>
      <c r="GC259" s="367">
        <v>0</v>
      </c>
      <c r="GD259" s="367">
        <v>11080</v>
      </c>
      <c r="GE259" s="367">
        <v>12095</v>
      </c>
      <c r="GF259" s="367">
        <v>4136</v>
      </c>
      <c r="GG259" s="367">
        <v>173177</v>
      </c>
      <c r="GH259" s="367">
        <v>5486</v>
      </c>
      <c r="GI259" s="367">
        <v>0</v>
      </c>
      <c r="GJ259" s="367">
        <v>0</v>
      </c>
      <c r="GK259" s="367">
        <v>105152</v>
      </c>
      <c r="GL259" s="367">
        <v>92596</v>
      </c>
      <c r="GM259" s="367">
        <v>0</v>
      </c>
      <c r="GN259" s="367">
        <v>0</v>
      </c>
      <c r="GO259" s="367">
        <v>0</v>
      </c>
      <c r="GP259" s="367">
        <v>98587</v>
      </c>
      <c r="GQ259" s="367">
        <v>9361</v>
      </c>
      <c r="GR259" s="367">
        <v>74342</v>
      </c>
      <c r="GS259" s="367">
        <v>10540</v>
      </c>
      <c r="GT259" s="367">
        <v>0</v>
      </c>
      <c r="GU259" s="367">
        <v>0</v>
      </c>
      <c r="GV259" s="367">
        <v>0</v>
      </c>
      <c r="GW259" s="367">
        <v>0</v>
      </c>
      <c r="GX259" s="367">
        <v>0</v>
      </c>
      <c r="GY259" s="367">
        <v>234650</v>
      </c>
      <c r="GZ259" s="367">
        <v>64987</v>
      </c>
      <c r="HA259" s="367">
        <v>69111</v>
      </c>
      <c r="HB259" s="367">
        <v>24638</v>
      </c>
      <c r="HC259" s="367">
        <v>126007</v>
      </c>
      <c r="HD259" s="367">
        <v>15389</v>
      </c>
      <c r="HE259" s="367">
        <v>4257</v>
      </c>
      <c r="HF259" s="367">
        <v>5459</v>
      </c>
      <c r="HG259" s="367">
        <v>7453</v>
      </c>
      <c r="HH259" s="367">
        <v>1410525</v>
      </c>
    </row>
    <row r="260" spans="1:216" ht="15" x14ac:dyDescent="0.25">
      <c r="A260" s="354" t="s">
        <v>445</v>
      </c>
      <c r="B260" s="367">
        <v>6431063</v>
      </c>
      <c r="C260" s="367">
        <v>2137377</v>
      </c>
      <c r="D260" s="367">
        <v>1563891</v>
      </c>
      <c r="E260" s="367">
        <v>1077941</v>
      </c>
      <c r="F260" s="367">
        <v>618013</v>
      </c>
      <c r="G260" s="367">
        <v>671033</v>
      </c>
      <c r="H260" s="367">
        <v>660149</v>
      </c>
      <c r="I260" s="367">
        <v>316707</v>
      </c>
      <c r="J260" s="367">
        <v>474563</v>
      </c>
      <c r="K260" s="367">
        <v>143699</v>
      </c>
      <c r="L260" s="367">
        <v>68534</v>
      </c>
      <c r="M260" s="367">
        <v>72011</v>
      </c>
      <c r="N260" s="367">
        <v>132311</v>
      </c>
      <c r="O260" s="367">
        <v>57645</v>
      </c>
      <c r="P260" s="367">
        <v>86291</v>
      </c>
      <c r="Q260" s="367">
        <v>546767</v>
      </c>
      <c r="R260" s="367">
        <v>191542</v>
      </c>
      <c r="S260" s="367">
        <v>346518</v>
      </c>
      <c r="T260" s="367">
        <v>396846</v>
      </c>
      <c r="U260" s="367">
        <v>287279</v>
      </c>
      <c r="V260" s="367">
        <v>145140</v>
      </c>
      <c r="W260" s="367">
        <v>222969</v>
      </c>
      <c r="X260" s="367">
        <v>175416</v>
      </c>
      <c r="Y260" s="367">
        <v>64654</v>
      </c>
      <c r="Z260" s="367">
        <v>4374980</v>
      </c>
      <c r="AA260" s="367">
        <v>4015085</v>
      </c>
      <c r="AB260" s="367">
        <v>661623</v>
      </c>
      <c r="AC260" s="367">
        <v>2045810</v>
      </c>
      <c r="AD260" s="367">
        <v>1169669</v>
      </c>
      <c r="AE260" s="367">
        <v>71561</v>
      </c>
      <c r="AF260" s="367">
        <v>952132</v>
      </c>
      <c r="AG260" s="367">
        <v>752827</v>
      </c>
      <c r="AH260" s="367">
        <v>1369666</v>
      </c>
      <c r="AI260" s="367">
        <v>471720</v>
      </c>
      <c r="AJ260" s="367">
        <v>1408184</v>
      </c>
      <c r="AK260" s="367">
        <v>609229</v>
      </c>
      <c r="AL260" s="367">
        <v>58145</v>
      </c>
      <c r="AM260" s="367">
        <v>1230902</v>
      </c>
      <c r="AN260" s="367">
        <v>59260</v>
      </c>
      <c r="AO260" s="367">
        <v>545505</v>
      </c>
      <c r="AP260" s="367">
        <v>445989</v>
      </c>
      <c r="AQ260" s="367">
        <v>18811</v>
      </c>
      <c r="AR260" s="367">
        <v>179888</v>
      </c>
      <c r="AS260" s="367">
        <v>116639</v>
      </c>
      <c r="AT260" s="367">
        <v>309936</v>
      </c>
      <c r="AU260" s="367">
        <v>55441</v>
      </c>
      <c r="AV260" s="367">
        <v>176118</v>
      </c>
      <c r="AW260" s="367">
        <v>71399</v>
      </c>
      <c r="AX260" s="367">
        <v>9074</v>
      </c>
      <c r="AY260" s="367">
        <v>2597721</v>
      </c>
      <c r="AZ260" s="367">
        <v>583400</v>
      </c>
      <c r="BA260" s="367">
        <v>40034</v>
      </c>
      <c r="BB260" s="367">
        <v>39674</v>
      </c>
      <c r="BC260" s="367">
        <v>515268</v>
      </c>
      <c r="BD260" s="367">
        <v>0</v>
      </c>
      <c r="BE260" s="367">
        <v>0</v>
      </c>
      <c r="BF260" s="367">
        <v>0</v>
      </c>
      <c r="BG260" s="367">
        <v>82704</v>
      </c>
      <c r="BH260" s="367">
        <v>10971</v>
      </c>
      <c r="BI260" s="367">
        <v>0</v>
      </c>
      <c r="BJ260" s="367">
        <v>71657</v>
      </c>
      <c r="BK260" s="367">
        <v>0</v>
      </c>
      <c r="BL260" s="367">
        <v>0</v>
      </c>
      <c r="BM260" s="367">
        <v>0</v>
      </c>
      <c r="BN260" s="367">
        <v>1233017</v>
      </c>
      <c r="BO260" s="367">
        <v>67280</v>
      </c>
      <c r="BP260" s="367">
        <v>18290</v>
      </c>
      <c r="BQ260" s="367">
        <v>1185286</v>
      </c>
      <c r="BR260" s="367">
        <v>13114</v>
      </c>
      <c r="BS260" s="367">
        <v>0</v>
      </c>
      <c r="BT260" s="367">
        <v>0</v>
      </c>
      <c r="BU260" s="367">
        <v>725122</v>
      </c>
      <c r="BV260" s="367">
        <v>21766</v>
      </c>
      <c r="BW260" s="367">
        <v>2824</v>
      </c>
      <c r="BX260" s="367">
        <v>704101</v>
      </c>
      <c r="BY260" s="367">
        <v>32843</v>
      </c>
      <c r="BZ260" s="367">
        <v>0</v>
      </c>
      <c r="CA260" s="367">
        <v>0</v>
      </c>
      <c r="CB260" s="367">
        <v>282083</v>
      </c>
      <c r="CC260" s="367">
        <v>189497</v>
      </c>
      <c r="CD260" s="367">
        <v>21395</v>
      </c>
      <c r="CE260" s="367">
        <v>108888</v>
      </c>
      <c r="CF260" s="367">
        <v>0</v>
      </c>
      <c r="CG260" s="367">
        <v>0</v>
      </c>
      <c r="CH260" s="367">
        <v>0</v>
      </c>
      <c r="CI260" s="367">
        <v>899142</v>
      </c>
      <c r="CJ260" s="367">
        <v>211426</v>
      </c>
      <c r="CK260" s="367">
        <v>85846</v>
      </c>
      <c r="CL260" s="367">
        <v>612966</v>
      </c>
      <c r="CM260" s="367">
        <v>0</v>
      </c>
      <c r="CN260" s="367">
        <v>0</v>
      </c>
      <c r="CO260" s="367">
        <v>157679</v>
      </c>
      <c r="CP260" s="367">
        <v>1395076</v>
      </c>
      <c r="CQ260" s="367">
        <v>177383</v>
      </c>
      <c r="CR260" s="367">
        <v>565469</v>
      </c>
      <c r="CS260" s="367">
        <v>96293</v>
      </c>
      <c r="CT260" s="367">
        <v>379570</v>
      </c>
      <c r="CU260" s="367">
        <v>246973</v>
      </c>
      <c r="CV260" s="367">
        <v>282428</v>
      </c>
      <c r="CW260" s="367">
        <v>267755</v>
      </c>
      <c r="CX260" s="367">
        <v>0</v>
      </c>
      <c r="CY260" s="367">
        <v>0</v>
      </c>
      <c r="CZ260" s="367">
        <v>0</v>
      </c>
      <c r="DA260" s="367">
        <v>100493</v>
      </c>
      <c r="DB260" s="367">
        <v>168726</v>
      </c>
      <c r="DC260" s="367">
        <v>53816</v>
      </c>
      <c r="DD260" s="367">
        <v>2482691</v>
      </c>
      <c r="DE260" s="367">
        <v>870120</v>
      </c>
      <c r="DF260" s="367">
        <v>991437</v>
      </c>
      <c r="DG260" s="367">
        <v>1346792</v>
      </c>
      <c r="DH260" s="367">
        <v>131812</v>
      </c>
      <c r="DI260" s="367">
        <v>40131</v>
      </c>
      <c r="DJ260" s="367">
        <v>0</v>
      </c>
      <c r="DK260" s="367">
        <v>3998729</v>
      </c>
      <c r="DL260" s="367">
        <v>2897186</v>
      </c>
      <c r="DM260" s="367">
        <v>1779243</v>
      </c>
      <c r="DN260" s="367">
        <v>551933</v>
      </c>
      <c r="DO260" s="367">
        <v>360159</v>
      </c>
      <c r="DP260" s="367">
        <v>310531</v>
      </c>
      <c r="DQ260" s="367">
        <v>901911</v>
      </c>
      <c r="DR260" s="367">
        <v>0</v>
      </c>
      <c r="DS260" s="367">
        <v>109074</v>
      </c>
      <c r="DT260" s="367">
        <v>334798</v>
      </c>
      <c r="DU260" s="367">
        <v>137552</v>
      </c>
      <c r="DV260" s="367">
        <v>1592567</v>
      </c>
      <c r="DW260" s="367">
        <v>667884</v>
      </c>
      <c r="DX260" s="367">
        <v>417391</v>
      </c>
      <c r="DY260" s="367">
        <v>273022</v>
      </c>
      <c r="DZ260" s="367">
        <v>889837</v>
      </c>
      <c r="EA260" s="367">
        <v>0</v>
      </c>
      <c r="EB260" s="367">
        <v>48899</v>
      </c>
      <c r="EC260" s="367">
        <v>238637</v>
      </c>
      <c r="ED260" s="367">
        <v>178221</v>
      </c>
      <c r="EE260" s="367">
        <v>2654216</v>
      </c>
      <c r="EF260" s="367">
        <v>1054265</v>
      </c>
      <c r="EG260" s="367">
        <v>709167</v>
      </c>
      <c r="EH260" s="367">
        <v>509517</v>
      </c>
      <c r="EI260" s="367">
        <v>1457408</v>
      </c>
      <c r="EJ260" s="367">
        <v>0</v>
      </c>
      <c r="EK260" s="367">
        <v>120443</v>
      </c>
      <c r="EL260" s="367">
        <v>540244</v>
      </c>
      <c r="EM260" s="367">
        <v>249886</v>
      </c>
      <c r="EN260" s="367">
        <v>398270</v>
      </c>
      <c r="EO260" s="367">
        <v>130826</v>
      </c>
      <c r="EP260" s="367">
        <v>70683</v>
      </c>
      <c r="EQ260" s="367">
        <v>77463</v>
      </c>
      <c r="ER260" s="367">
        <v>173411</v>
      </c>
      <c r="ES260" s="367">
        <v>0</v>
      </c>
      <c r="ET260" s="367">
        <v>18728</v>
      </c>
      <c r="EU260" s="367">
        <v>13703</v>
      </c>
      <c r="EV260" s="367">
        <v>40314</v>
      </c>
      <c r="EW260" s="367">
        <v>1165342</v>
      </c>
      <c r="EX260" s="367">
        <v>438854</v>
      </c>
      <c r="EY260" s="367">
        <v>240729</v>
      </c>
      <c r="EZ260" s="367">
        <v>212846</v>
      </c>
      <c r="FA260" s="367">
        <v>480507</v>
      </c>
      <c r="FB260" s="367">
        <v>3972</v>
      </c>
      <c r="FC260" s="367">
        <v>53481</v>
      </c>
      <c r="FD260" s="367">
        <v>122889</v>
      </c>
      <c r="FE260" s="367">
        <v>53162</v>
      </c>
      <c r="FF260" s="367">
        <v>235695</v>
      </c>
      <c r="FG260" s="367">
        <v>58142</v>
      </c>
      <c r="FH260" s="367">
        <v>15579</v>
      </c>
      <c r="FI260" s="367">
        <v>16588</v>
      </c>
      <c r="FJ260" s="367">
        <v>120835</v>
      </c>
      <c r="FK260" s="367">
        <v>24488</v>
      </c>
      <c r="FL260" s="367">
        <v>0</v>
      </c>
      <c r="FM260" s="367">
        <v>6597</v>
      </c>
      <c r="FN260" s="367">
        <v>4516</v>
      </c>
      <c r="FO260" s="367">
        <v>189242</v>
      </c>
      <c r="FP260" s="367">
        <v>146442</v>
      </c>
      <c r="FQ260" s="367">
        <v>3613</v>
      </c>
      <c r="FR260" s="367">
        <v>3590</v>
      </c>
      <c r="FS260" s="367">
        <v>60905</v>
      </c>
      <c r="FT260" s="367">
        <v>0</v>
      </c>
      <c r="FU260" s="367">
        <v>0</v>
      </c>
      <c r="FV260" s="367">
        <v>3412</v>
      </c>
      <c r="FW260" s="367">
        <v>0</v>
      </c>
      <c r="FX260" s="367">
        <v>947621</v>
      </c>
      <c r="FY260" s="367">
        <v>204017</v>
      </c>
      <c r="FZ260" s="367">
        <v>115191</v>
      </c>
      <c r="GA260" s="367">
        <v>107723</v>
      </c>
      <c r="GB260" s="367">
        <v>645558</v>
      </c>
      <c r="GC260" s="367">
        <v>0</v>
      </c>
      <c r="GD260" s="367">
        <v>23316</v>
      </c>
      <c r="GE260" s="367">
        <v>46969</v>
      </c>
      <c r="GF260" s="367">
        <v>29161</v>
      </c>
      <c r="GG260" s="367">
        <v>288369</v>
      </c>
      <c r="GH260" s="367">
        <v>11873</v>
      </c>
      <c r="GI260" s="367">
        <v>2673</v>
      </c>
      <c r="GJ260" s="367">
        <v>19179</v>
      </c>
      <c r="GK260" s="367">
        <v>153764</v>
      </c>
      <c r="GL260" s="367">
        <v>178893</v>
      </c>
      <c r="GM260" s="367">
        <v>0</v>
      </c>
      <c r="GN260" s="367">
        <v>0</v>
      </c>
      <c r="GO260" s="367">
        <v>0</v>
      </c>
      <c r="GP260" s="367">
        <v>48530</v>
      </c>
      <c r="GQ260" s="367">
        <v>2258</v>
      </c>
      <c r="GR260" s="367">
        <v>16850</v>
      </c>
      <c r="GS260" s="367">
        <v>38985</v>
      </c>
      <c r="GT260" s="367">
        <v>0</v>
      </c>
      <c r="GU260" s="367">
        <v>0</v>
      </c>
      <c r="GV260" s="367">
        <v>0</v>
      </c>
      <c r="GW260" s="367">
        <v>0</v>
      </c>
      <c r="GX260" s="367">
        <v>0</v>
      </c>
      <c r="GY260" s="367">
        <v>375635</v>
      </c>
      <c r="GZ260" s="367">
        <v>134325</v>
      </c>
      <c r="HA260" s="367">
        <v>89477</v>
      </c>
      <c r="HB260" s="367">
        <v>23514</v>
      </c>
      <c r="HC260" s="367">
        <v>154956</v>
      </c>
      <c r="HD260" s="367">
        <v>15024</v>
      </c>
      <c r="HE260" s="367">
        <v>15148</v>
      </c>
      <c r="HF260" s="367">
        <v>17580</v>
      </c>
      <c r="HG260" s="367">
        <v>9785</v>
      </c>
      <c r="HH260" s="367">
        <v>2237769</v>
      </c>
    </row>
    <row r="261" spans="1:216" ht="15" x14ac:dyDescent="0.25">
      <c r="A261" s="354" t="s">
        <v>446</v>
      </c>
      <c r="B261" s="367">
        <v>4119121</v>
      </c>
      <c r="C261" s="367">
        <v>1683179</v>
      </c>
      <c r="D261" s="367">
        <v>1309332</v>
      </c>
      <c r="E261" s="367">
        <v>987340</v>
      </c>
      <c r="F261" s="367">
        <v>794670</v>
      </c>
      <c r="G261" s="367">
        <v>439557</v>
      </c>
      <c r="H261" s="367">
        <v>500662</v>
      </c>
      <c r="I261" s="367">
        <v>305131</v>
      </c>
      <c r="J261" s="367">
        <v>294897</v>
      </c>
      <c r="K261" s="367">
        <v>244171</v>
      </c>
      <c r="L261" s="367">
        <v>196663</v>
      </c>
      <c r="M261" s="367">
        <v>70547</v>
      </c>
      <c r="N261" s="367">
        <v>22312</v>
      </c>
      <c r="O261" s="367">
        <v>13595</v>
      </c>
      <c r="P261" s="367">
        <v>8226</v>
      </c>
      <c r="Q261" s="367">
        <v>181497</v>
      </c>
      <c r="R261" s="367">
        <v>45071</v>
      </c>
      <c r="S261" s="367">
        <v>66512</v>
      </c>
      <c r="T261" s="367">
        <v>572462</v>
      </c>
      <c r="U261" s="367">
        <v>500525</v>
      </c>
      <c r="V261" s="367">
        <v>86134</v>
      </c>
      <c r="W261" s="367">
        <v>386385</v>
      </c>
      <c r="X261" s="367">
        <v>358999</v>
      </c>
      <c r="Y261" s="367">
        <v>35843</v>
      </c>
      <c r="Z261" s="367">
        <v>2724850</v>
      </c>
      <c r="AA261" s="367">
        <v>2455700</v>
      </c>
      <c r="AB261" s="367">
        <v>225288</v>
      </c>
      <c r="AC261" s="367">
        <v>1117411</v>
      </c>
      <c r="AD261" s="367">
        <v>626909</v>
      </c>
      <c r="AE261" s="367">
        <v>88144</v>
      </c>
      <c r="AF261" s="367">
        <v>611790</v>
      </c>
      <c r="AG261" s="367">
        <v>724227</v>
      </c>
      <c r="AH261" s="367">
        <v>1182045</v>
      </c>
      <c r="AI261" s="367">
        <v>470616</v>
      </c>
      <c r="AJ261" s="367">
        <v>744387</v>
      </c>
      <c r="AK261" s="367">
        <v>186371</v>
      </c>
      <c r="AL261" s="367">
        <v>34159</v>
      </c>
      <c r="AM261" s="367">
        <v>929911</v>
      </c>
      <c r="AN261" s="367">
        <v>2594</v>
      </c>
      <c r="AO261" s="367">
        <v>245086</v>
      </c>
      <c r="AP261" s="367">
        <v>377242</v>
      </c>
      <c r="AQ261" s="367">
        <v>8410</v>
      </c>
      <c r="AR261" s="367">
        <v>164711</v>
      </c>
      <c r="AS261" s="367">
        <v>101899</v>
      </c>
      <c r="AT261" s="367">
        <v>190188</v>
      </c>
      <c r="AU261" s="367">
        <v>88812</v>
      </c>
      <c r="AV261" s="367">
        <v>236711</v>
      </c>
      <c r="AW261" s="367">
        <v>2168</v>
      </c>
      <c r="AX261" s="367">
        <v>0</v>
      </c>
      <c r="AY261" s="367">
        <v>1533963</v>
      </c>
      <c r="AZ261" s="367">
        <v>243136</v>
      </c>
      <c r="BA261" s="367">
        <v>38649</v>
      </c>
      <c r="BB261" s="367">
        <v>42794</v>
      </c>
      <c r="BC261" s="367">
        <v>155474</v>
      </c>
      <c r="BD261" s="367">
        <v>50063</v>
      </c>
      <c r="BE261" s="367">
        <v>0</v>
      </c>
      <c r="BF261" s="367">
        <v>0</v>
      </c>
      <c r="BG261" s="367">
        <v>12114</v>
      </c>
      <c r="BH261" s="367">
        <v>12566</v>
      </c>
      <c r="BI261" s="367">
        <v>9633</v>
      </c>
      <c r="BJ261" s="367">
        <v>3186</v>
      </c>
      <c r="BK261" s="367">
        <v>0</v>
      </c>
      <c r="BL261" s="367">
        <v>0</v>
      </c>
      <c r="BM261" s="367">
        <v>0</v>
      </c>
      <c r="BN261" s="367">
        <v>568895</v>
      </c>
      <c r="BO261" s="367">
        <v>0</v>
      </c>
      <c r="BP261" s="367">
        <v>60859</v>
      </c>
      <c r="BQ261" s="367">
        <v>515665</v>
      </c>
      <c r="BR261" s="367">
        <v>0</v>
      </c>
      <c r="BS261" s="367">
        <v>0</v>
      </c>
      <c r="BT261" s="367">
        <v>0</v>
      </c>
      <c r="BU261" s="367">
        <v>387730</v>
      </c>
      <c r="BV261" s="367">
        <v>0</v>
      </c>
      <c r="BW261" s="367">
        <v>10324</v>
      </c>
      <c r="BX261" s="367">
        <v>382180</v>
      </c>
      <c r="BY261" s="367">
        <v>8558</v>
      </c>
      <c r="BZ261" s="367">
        <v>0</v>
      </c>
      <c r="CA261" s="367">
        <v>0</v>
      </c>
      <c r="CB261" s="367">
        <v>12432</v>
      </c>
      <c r="CC261" s="367">
        <v>0</v>
      </c>
      <c r="CD261" s="367">
        <v>14053</v>
      </c>
      <c r="CE261" s="367">
        <v>12566</v>
      </c>
      <c r="CF261" s="367">
        <v>0</v>
      </c>
      <c r="CG261" s="367">
        <v>0</v>
      </c>
      <c r="CH261" s="367">
        <v>0</v>
      </c>
      <c r="CI261" s="367">
        <v>973603</v>
      </c>
      <c r="CJ261" s="367">
        <v>293309</v>
      </c>
      <c r="CK261" s="367">
        <v>146716</v>
      </c>
      <c r="CL261" s="367">
        <v>421028</v>
      </c>
      <c r="CM261" s="367">
        <v>0</v>
      </c>
      <c r="CN261" s="367">
        <v>0</v>
      </c>
      <c r="CO261" s="367">
        <v>368042</v>
      </c>
      <c r="CP261" s="367">
        <v>642963</v>
      </c>
      <c r="CQ261" s="367">
        <v>117498</v>
      </c>
      <c r="CR261" s="367">
        <v>231154</v>
      </c>
      <c r="CS261" s="367">
        <v>96956</v>
      </c>
      <c r="CT261" s="367">
        <v>115314</v>
      </c>
      <c r="CU261" s="367">
        <v>100073</v>
      </c>
      <c r="CV261" s="367">
        <v>115313</v>
      </c>
      <c r="CW261" s="367">
        <v>105643</v>
      </c>
      <c r="CX261" s="367">
        <v>0</v>
      </c>
      <c r="CY261" s="367">
        <v>0</v>
      </c>
      <c r="CZ261" s="367">
        <v>0</v>
      </c>
      <c r="DA261" s="367">
        <v>20336</v>
      </c>
      <c r="DB261" s="367">
        <v>72409</v>
      </c>
      <c r="DC261" s="367">
        <v>4150</v>
      </c>
      <c r="DD261" s="367">
        <v>1792637</v>
      </c>
      <c r="DE261" s="367">
        <v>798042</v>
      </c>
      <c r="DF261" s="367">
        <v>1160792</v>
      </c>
      <c r="DG261" s="367">
        <v>771088</v>
      </c>
      <c r="DH261" s="367">
        <v>16324</v>
      </c>
      <c r="DI261" s="367">
        <v>0</v>
      </c>
      <c r="DJ261" s="367">
        <v>8102</v>
      </c>
      <c r="DK261" s="367">
        <v>2799900</v>
      </c>
      <c r="DL261" s="367">
        <v>2080966</v>
      </c>
      <c r="DM261" s="367">
        <v>1153259</v>
      </c>
      <c r="DN261" s="367">
        <v>359853</v>
      </c>
      <c r="DO261" s="367">
        <v>324033</v>
      </c>
      <c r="DP261" s="367">
        <v>391862</v>
      </c>
      <c r="DQ261" s="367">
        <v>559118</v>
      </c>
      <c r="DR261" s="367">
        <v>5730</v>
      </c>
      <c r="DS261" s="367">
        <v>77237</v>
      </c>
      <c r="DT261" s="367">
        <v>288828</v>
      </c>
      <c r="DU261" s="367">
        <v>79409</v>
      </c>
      <c r="DV261" s="367">
        <v>1250347</v>
      </c>
      <c r="DW261" s="367">
        <v>510501</v>
      </c>
      <c r="DX261" s="367">
        <v>286386</v>
      </c>
      <c r="DY261" s="367">
        <v>252394</v>
      </c>
      <c r="DZ261" s="367">
        <v>698581</v>
      </c>
      <c r="EA261" s="367">
        <v>0</v>
      </c>
      <c r="EB261" s="367">
        <v>48174</v>
      </c>
      <c r="EC261" s="367">
        <v>273839</v>
      </c>
      <c r="ED261" s="367">
        <v>97831</v>
      </c>
      <c r="EE261" s="367">
        <v>1927661</v>
      </c>
      <c r="EF261" s="367">
        <v>754341</v>
      </c>
      <c r="EG261" s="367">
        <v>567583</v>
      </c>
      <c r="EH261" s="367">
        <v>570885</v>
      </c>
      <c r="EI261" s="367">
        <v>1061634</v>
      </c>
      <c r="EJ261" s="367">
        <v>5730</v>
      </c>
      <c r="EK261" s="367">
        <v>121416</v>
      </c>
      <c r="EL261" s="367">
        <v>504938</v>
      </c>
      <c r="EM261" s="367">
        <v>169108</v>
      </c>
      <c r="EN261" s="367">
        <v>269968</v>
      </c>
      <c r="EO261" s="367">
        <v>33787</v>
      </c>
      <c r="EP261" s="367">
        <v>16982</v>
      </c>
      <c r="EQ261" s="367">
        <v>46451</v>
      </c>
      <c r="ER261" s="367">
        <v>140036</v>
      </c>
      <c r="ES261" s="367">
        <v>0</v>
      </c>
      <c r="ET261" s="367">
        <v>5018</v>
      </c>
      <c r="EU261" s="367">
        <v>15178</v>
      </c>
      <c r="EV261" s="367">
        <v>11719</v>
      </c>
      <c r="EW261" s="367">
        <v>565362</v>
      </c>
      <c r="EX261" s="367">
        <v>121336</v>
      </c>
      <c r="EY261" s="367">
        <v>56090</v>
      </c>
      <c r="EZ261" s="367">
        <v>123010</v>
      </c>
      <c r="FA261" s="367">
        <v>243823</v>
      </c>
      <c r="FB261" s="367">
        <v>6115</v>
      </c>
      <c r="FC261" s="367">
        <v>15573</v>
      </c>
      <c r="FD261" s="367">
        <v>127986</v>
      </c>
      <c r="FE261" s="367">
        <v>36696</v>
      </c>
      <c r="FF261" s="367">
        <v>382535</v>
      </c>
      <c r="FG261" s="367">
        <v>188200</v>
      </c>
      <c r="FH261" s="367">
        <v>26210</v>
      </c>
      <c r="FI261" s="367">
        <v>130480</v>
      </c>
      <c r="FJ261" s="367">
        <v>58893</v>
      </c>
      <c r="FK261" s="367">
        <v>0</v>
      </c>
      <c r="FL261" s="367">
        <v>0</v>
      </c>
      <c r="FM261" s="367">
        <v>27547</v>
      </c>
      <c r="FN261" s="367">
        <v>0</v>
      </c>
      <c r="FO261" s="367">
        <v>99090</v>
      </c>
      <c r="FP261" s="367">
        <v>48412</v>
      </c>
      <c r="FQ261" s="367">
        <v>0</v>
      </c>
      <c r="FR261" s="367">
        <v>0</v>
      </c>
      <c r="FS261" s="367">
        <v>12631</v>
      </c>
      <c r="FT261" s="367">
        <v>0</v>
      </c>
      <c r="FU261" s="367">
        <v>0</v>
      </c>
      <c r="FV261" s="367">
        <v>36111</v>
      </c>
      <c r="FW261" s="367">
        <v>0</v>
      </c>
      <c r="FX261" s="367">
        <v>782232</v>
      </c>
      <c r="FY261" s="367">
        <v>276674</v>
      </c>
      <c r="FZ261" s="367">
        <v>206131</v>
      </c>
      <c r="GA261" s="367">
        <v>120528</v>
      </c>
      <c r="GB261" s="367">
        <v>344309</v>
      </c>
      <c r="GC261" s="367">
        <v>0</v>
      </c>
      <c r="GD261" s="367">
        <v>12387</v>
      </c>
      <c r="GE261" s="367">
        <v>41141</v>
      </c>
      <c r="GF261" s="367">
        <v>16864</v>
      </c>
      <c r="GG261" s="367">
        <v>181255</v>
      </c>
      <c r="GH261" s="367">
        <v>0</v>
      </c>
      <c r="GI261" s="367">
        <v>0</v>
      </c>
      <c r="GJ261" s="367">
        <v>7620</v>
      </c>
      <c r="GK261" s="367">
        <v>76427</v>
      </c>
      <c r="GL261" s="367">
        <v>135579</v>
      </c>
      <c r="GM261" s="367">
        <v>0</v>
      </c>
      <c r="GN261" s="367">
        <v>0</v>
      </c>
      <c r="GO261" s="367">
        <v>0</v>
      </c>
      <c r="GP261" s="367">
        <v>120063</v>
      </c>
      <c r="GQ261" s="367">
        <v>0</v>
      </c>
      <c r="GR261" s="367">
        <v>78419</v>
      </c>
      <c r="GS261" s="367">
        <v>44039</v>
      </c>
      <c r="GT261" s="367">
        <v>0</v>
      </c>
      <c r="GU261" s="367">
        <v>0</v>
      </c>
      <c r="GV261" s="367">
        <v>0</v>
      </c>
      <c r="GW261" s="367">
        <v>0</v>
      </c>
      <c r="GX261" s="367">
        <v>0</v>
      </c>
      <c r="GY261" s="367">
        <v>349457</v>
      </c>
      <c r="GZ261" s="367">
        <v>126400</v>
      </c>
      <c r="HA261" s="367">
        <v>31000</v>
      </c>
      <c r="HB261" s="367">
        <v>38722</v>
      </c>
      <c r="HC261" s="367">
        <v>121613</v>
      </c>
      <c r="HD261" s="367">
        <v>8279</v>
      </c>
      <c r="HE261" s="367">
        <v>3804</v>
      </c>
      <c r="HF261" s="367">
        <v>82681</v>
      </c>
      <c r="HG261" s="367">
        <v>46683</v>
      </c>
      <c r="HH261" s="367">
        <v>1508810</v>
      </c>
    </row>
    <row r="262" spans="1:216" ht="15" x14ac:dyDescent="0.25">
      <c r="A262" s="354" t="s">
        <v>447</v>
      </c>
      <c r="B262" s="367">
        <v>2957546</v>
      </c>
      <c r="C262" s="367">
        <v>1051799</v>
      </c>
      <c r="D262" s="367">
        <v>810539</v>
      </c>
      <c r="E262" s="367">
        <v>593326</v>
      </c>
      <c r="F262" s="367">
        <v>401455</v>
      </c>
      <c r="G262" s="367">
        <v>331618</v>
      </c>
      <c r="H262" s="367">
        <v>319764</v>
      </c>
      <c r="I262" s="367">
        <v>103223</v>
      </c>
      <c r="J262" s="367">
        <v>266172</v>
      </c>
      <c r="K262" s="367">
        <v>82292</v>
      </c>
      <c r="L262" s="367">
        <v>70212</v>
      </c>
      <c r="M262" s="367">
        <v>16429</v>
      </c>
      <c r="N262" s="367">
        <v>24951</v>
      </c>
      <c r="O262" s="367">
        <v>13046</v>
      </c>
      <c r="P262" s="367">
        <v>15049</v>
      </c>
      <c r="Q262" s="367">
        <v>130966</v>
      </c>
      <c r="R262" s="367">
        <v>66102</v>
      </c>
      <c r="S262" s="367">
        <v>28990</v>
      </c>
      <c r="T262" s="367">
        <v>326319</v>
      </c>
      <c r="U262" s="367">
        <v>291410</v>
      </c>
      <c r="V262" s="367">
        <v>66228</v>
      </c>
      <c r="W262" s="367">
        <v>128873</v>
      </c>
      <c r="X262" s="367">
        <v>84485</v>
      </c>
      <c r="Y262" s="367">
        <v>46588</v>
      </c>
      <c r="Z262" s="367">
        <v>2049771</v>
      </c>
      <c r="AA262" s="367">
        <v>1815217</v>
      </c>
      <c r="AB262" s="367">
        <v>91486</v>
      </c>
      <c r="AC262" s="367">
        <v>776686</v>
      </c>
      <c r="AD262" s="367">
        <v>656912</v>
      </c>
      <c r="AE262" s="367">
        <v>41222</v>
      </c>
      <c r="AF262" s="367">
        <v>258540</v>
      </c>
      <c r="AG262" s="367">
        <v>204356</v>
      </c>
      <c r="AH262" s="367">
        <v>538881</v>
      </c>
      <c r="AI262" s="367">
        <v>225995</v>
      </c>
      <c r="AJ262" s="367">
        <v>748558</v>
      </c>
      <c r="AK262" s="367">
        <v>100731</v>
      </c>
      <c r="AL262" s="367">
        <v>33906</v>
      </c>
      <c r="AM262" s="367">
        <v>656502</v>
      </c>
      <c r="AN262" s="367">
        <v>8361</v>
      </c>
      <c r="AO262" s="367">
        <v>143349</v>
      </c>
      <c r="AP262" s="367">
        <v>357610</v>
      </c>
      <c r="AQ262" s="367">
        <v>0</v>
      </c>
      <c r="AR262" s="367">
        <v>98965</v>
      </c>
      <c r="AS262" s="367">
        <v>20774</v>
      </c>
      <c r="AT262" s="367">
        <v>106728</v>
      </c>
      <c r="AU262" s="367">
        <v>71401</v>
      </c>
      <c r="AV262" s="367">
        <v>120368</v>
      </c>
      <c r="AW262" s="367">
        <v>21681</v>
      </c>
      <c r="AX262" s="367">
        <v>0</v>
      </c>
      <c r="AY262" s="367">
        <v>1164569</v>
      </c>
      <c r="AZ262" s="367">
        <v>252584</v>
      </c>
      <c r="BA262" s="367">
        <v>7019</v>
      </c>
      <c r="BB262" s="367">
        <v>6479</v>
      </c>
      <c r="BC262" s="367">
        <v>242347</v>
      </c>
      <c r="BD262" s="367">
        <v>0</v>
      </c>
      <c r="BE262" s="367">
        <v>0</v>
      </c>
      <c r="BF262" s="367">
        <v>0</v>
      </c>
      <c r="BG262" s="367">
        <v>14941</v>
      </c>
      <c r="BH262" s="367">
        <v>19438</v>
      </c>
      <c r="BI262" s="367">
        <v>9582</v>
      </c>
      <c r="BJ262" s="367">
        <v>9584</v>
      </c>
      <c r="BK262" s="367">
        <v>0</v>
      </c>
      <c r="BL262" s="367">
        <v>0</v>
      </c>
      <c r="BM262" s="367">
        <v>0</v>
      </c>
      <c r="BN262" s="367">
        <v>308432</v>
      </c>
      <c r="BO262" s="367">
        <v>0</v>
      </c>
      <c r="BP262" s="367">
        <v>8193</v>
      </c>
      <c r="BQ262" s="367">
        <v>300753</v>
      </c>
      <c r="BR262" s="367">
        <v>3078</v>
      </c>
      <c r="BS262" s="367">
        <v>0</v>
      </c>
      <c r="BT262" s="367">
        <v>0</v>
      </c>
      <c r="BU262" s="367">
        <v>345149</v>
      </c>
      <c r="BV262" s="367">
        <v>0</v>
      </c>
      <c r="BW262" s="367">
        <v>0</v>
      </c>
      <c r="BX262" s="367">
        <v>342557</v>
      </c>
      <c r="BY262" s="367">
        <v>2912</v>
      </c>
      <c r="BZ262" s="367">
        <v>0</v>
      </c>
      <c r="CA262" s="367">
        <v>0</v>
      </c>
      <c r="CB262" s="367">
        <v>24398</v>
      </c>
      <c r="CC262" s="367">
        <v>24398</v>
      </c>
      <c r="CD262" s="367">
        <v>0</v>
      </c>
      <c r="CE262" s="367">
        <v>0</v>
      </c>
      <c r="CF262" s="367">
        <v>0</v>
      </c>
      <c r="CG262" s="367">
        <v>0</v>
      </c>
      <c r="CH262" s="367">
        <v>0</v>
      </c>
      <c r="CI262" s="367">
        <v>691363</v>
      </c>
      <c r="CJ262" s="367">
        <v>308403</v>
      </c>
      <c r="CK262" s="367">
        <v>6479</v>
      </c>
      <c r="CL262" s="367">
        <v>401347</v>
      </c>
      <c r="CM262" s="367">
        <v>1927</v>
      </c>
      <c r="CN262" s="367">
        <v>0</v>
      </c>
      <c r="CO262" s="367">
        <v>112470</v>
      </c>
      <c r="CP262" s="367">
        <v>480981</v>
      </c>
      <c r="CQ262" s="367">
        <v>40283</v>
      </c>
      <c r="CR262" s="367">
        <v>150624</v>
      </c>
      <c r="CS262" s="367">
        <v>22040</v>
      </c>
      <c r="CT262" s="367">
        <v>128348</v>
      </c>
      <c r="CU262" s="367">
        <v>127997</v>
      </c>
      <c r="CV262" s="367">
        <v>45817</v>
      </c>
      <c r="CW262" s="367">
        <v>139005</v>
      </c>
      <c r="CX262" s="367">
        <v>0</v>
      </c>
      <c r="CY262" s="367">
        <v>0</v>
      </c>
      <c r="CZ262" s="367">
        <v>0</v>
      </c>
      <c r="DA262" s="367">
        <v>42742</v>
      </c>
      <c r="DB262" s="367">
        <v>91371</v>
      </c>
      <c r="DC262" s="367">
        <v>18706</v>
      </c>
      <c r="DD262" s="367">
        <v>1165212</v>
      </c>
      <c r="DE262" s="367">
        <v>468028</v>
      </c>
      <c r="DF262" s="367">
        <v>526782</v>
      </c>
      <c r="DG262" s="367">
        <v>613373</v>
      </c>
      <c r="DH262" s="367">
        <v>36935</v>
      </c>
      <c r="DI262" s="367">
        <v>12171</v>
      </c>
      <c r="DJ262" s="367">
        <v>7440</v>
      </c>
      <c r="DK262" s="367">
        <v>1823936</v>
      </c>
      <c r="DL262" s="367">
        <v>1454873</v>
      </c>
      <c r="DM262" s="367">
        <v>833628</v>
      </c>
      <c r="DN262" s="367">
        <v>291211</v>
      </c>
      <c r="DO262" s="367">
        <v>145206</v>
      </c>
      <c r="DP262" s="367">
        <v>142207</v>
      </c>
      <c r="DQ262" s="367">
        <v>327234</v>
      </c>
      <c r="DR262" s="367">
        <v>0</v>
      </c>
      <c r="DS262" s="367">
        <v>61204</v>
      </c>
      <c r="DT262" s="367">
        <v>127232</v>
      </c>
      <c r="DU262" s="367">
        <v>55438</v>
      </c>
      <c r="DV262" s="367">
        <v>793995</v>
      </c>
      <c r="DW262" s="367">
        <v>313748</v>
      </c>
      <c r="DX262" s="367">
        <v>177579</v>
      </c>
      <c r="DY262" s="367">
        <v>128822</v>
      </c>
      <c r="DZ262" s="367">
        <v>425710</v>
      </c>
      <c r="EA262" s="367">
        <v>0</v>
      </c>
      <c r="EB262" s="367">
        <v>43196</v>
      </c>
      <c r="EC262" s="367">
        <v>180626</v>
      </c>
      <c r="ED262" s="367">
        <v>68920</v>
      </c>
      <c r="EE262" s="367">
        <v>1354429</v>
      </c>
      <c r="EF262" s="367">
        <v>566411</v>
      </c>
      <c r="EG262" s="367">
        <v>266523</v>
      </c>
      <c r="EH262" s="367">
        <v>231889</v>
      </c>
      <c r="EI262" s="367">
        <v>638968</v>
      </c>
      <c r="EJ262" s="367">
        <v>0</v>
      </c>
      <c r="EK262" s="367">
        <v>89755</v>
      </c>
      <c r="EL262" s="367">
        <v>268214</v>
      </c>
      <c r="EM262" s="367">
        <v>99093</v>
      </c>
      <c r="EN262" s="367">
        <v>162598</v>
      </c>
      <c r="EO262" s="367">
        <v>15295</v>
      </c>
      <c r="EP262" s="367">
        <v>26560</v>
      </c>
      <c r="EQ262" s="367">
        <v>35728</v>
      </c>
      <c r="ER262" s="367">
        <v>92333</v>
      </c>
      <c r="ES262" s="367">
        <v>0</v>
      </c>
      <c r="ET262" s="367">
        <v>2192</v>
      </c>
      <c r="EU262" s="367">
        <v>20097</v>
      </c>
      <c r="EV262" s="367">
        <v>0</v>
      </c>
      <c r="EW262" s="367">
        <v>418698</v>
      </c>
      <c r="EX262" s="367">
        <v>145180</v>
      </c>
      <c r="EY262" s="367">
        <v>41186</v>
      </c>
      <c r="EZ262" s="367">
        <v>66887</v>
      </c>
      <c r="FA262" s="367">
        <v>199543</v>
      </c>
      <c r="FB262" s="367">
        <v>0</v>
      </c>
      <c r="FC262" s="367">
        <v>7076</v>
      </c>
      <c r="FD262" s="367">
        <v>55981</v>
      </c>
      <c r="FE262" s="367">
        <v>63238</v>
      </c>
      <c r="FF262" s="367">
        <v>101924</v>
      </c>
      <c r="FG262" s="367">
        <v>56452</v>
      </c>
      <c r="FH262" s="367">
        <v>7557</v>
      </c>
      <c r="FI262" s="367">
        <v>13615</v>
      </c>
      <c r="FJ262" s="367">
        <v>29059</v>
      </c>
      <c r="FK262" s="367">
        <v>0</v>
      </c>
      <c r="FL262" s="367">
        <v>1964</v>
      </c>
      <c r="FM262" s="367">
        <v>0</v>
      </c>
      <c r="FN262" s="367">
        <v>2753</v>
      </c>
      <c r="FO262" s="367">
        <v>27551</v>
      </c>
      <c r="FP262" s="367">
        <v>27487</v>
      </c>
      <c r="FQ262" s="367">
        <v>0</v>
      </c>
      <c r="FR262" s="367">
        <v>0</v>
      </c>
      <c r="FS262" s="367">
        <v>14184</v>
      </c>
      <c r="FT262" s="367">
        <v>0</v>
      </c>
      <c r="FU262" s="367">
        <v>0</v>
      </c>
      <c r="FV262" s="367">
        <v>0</v>
      </c>
      <c r="FW262" s="367">
        <v>0</v>
      </c>
      <c r="FX262" s="367">
        <v>456840</v>
      </c>
      <c r="FY262" s="367">
        <v>111540</v>
      </c>
      <c r="FZ262" s="367">
        <v>119249</v>
      </c>
      <c r="GA262" s="367">
        <v>61866</v>
      </c>
      <c r="GB262" s="367">
        <v>238564</v>
      </c>
      <c r="GC262" s="367">
        <v>0</v>
      </c>
      <c r="GD262" s="367">
        <v>5796</v>
      </c>
      <c r="GE262" s="367">
        <v>31333</v>
      </c>
      <c r="GF262" s="367">
        <v>0</v>
      </c>
      <c r="GG262" s="367">
        <v>164561</v>
      </c>
      <c r="GH262" s="367">
        <v>41350</v>
      </c>
      <c r="GI262" s="367">
        <v>0</v>
      </c>
      <c r="GJ262" s="367">
        <v>0</v>
      </c>
      <c r="GK262" s="367">
        <v>62562</v>
      </c>
      <c r="GL262" s="367">
        <v>79432</v>
      </c>
      <c r="GM262" s="367">
        <v>0</v>
      </c>
      <c r="GN262" s="367">
        <v>0</v>
      </c>
      <c r="GO262" s="367">
        <v>0</v>
      </c>
      <c r="GP262" s="367">
        <v>14709</v>
      </c>
      <c r="GQ262" s="367">
        <v>0</v>
      </c>
      <c r="GR262" s="367">
        <v>14709</v>
      </c>
      <c r="GS262" s="367">
        <v>0</v>
      </c>
      <c r="GT262" s="367">
        <v>0</v>
      </c>
      <c r="GU262" s="367">
        <v>0</v>
      </c>
      <c r="GV262" s="367">
        <v>0</v>
      </c>
      <c r="GW262" s="367">
        <v>0</v>
      </c>
      <c r="GX262" s="367">
        <v>0</v>
      </c>
      <c r="GY262" s="367">
        <v>102934</v>
      </c>
      <c r="GZ262" s="367">
        <v>36919</v>
      </c>
      <c r="HA262" s="367">
        <v>21965</v>
      </c>
      <c r="HB262" s="367">
        <v>10347</v>
      </c>
      <c r="HC262" s="367">
        <v>32286</v>
      </c>
      <c r="HD262" s="367">
        <v>5203</v>
      </c>
      <c r="HE262" s="367">
        <v>0</v>
      </c>
      <c r="HF262" s="367">
        <v>15877</v>
      </c>
      <c r="HG262" s="367">
        <v>9474</v>
      </c>
      <c r="HH262" s="367">
        <v>1078602</v>
      </c>
    </row>
    <row r="263" spans="1:216" ht="15" x14ac:dyDescent="0.25">
      <c r="A263" s="354" t="s">
        <v>448</v>
      </c>
      <c r="B263" s="367">
        <v>2847103</v>
      </c>
      <c r="C263" s="367">
        <v>1305859</v>
      </c>
      <c r="D263" s="367">
        <v>1033206</v>
      </c>
      <c r="E263" s="367">
        <v>687134</v>
      </c>
      <c r="F263" s="367">
        <v>318163</v>
      </c>
      <c r="G263" s="367">
        <v>511696</v>
      </c>
      <c r="H263" s="367">
        <v>470739</v>
      </c>
      <c r="I263" s="367">
        <v>106244</v>
      </c>
      <c r="J263" s="367">
        <v>411982</v>
      </c>
      <c r="K263" s="367">
        <v>169638</v>
      </c>
      <c r="L263" s="367">
        <v>91610</v>
      </c>
      <c r="M263" s="367">
        <v>98236</v>
      </c>
      <c r="N263" s="367">
        <v>43686</v>
      </c>
      <c r="O263" s="367">
        <v>13742</v>
      </c>
      <c r="P263" s="367">
        <v>32447</v>
      </c>
      <c r="Q263" s="367">
        <v>63545</v>
      </c>
      <c r="R263" s="367">
        <v>33950</v>
      </c>
      <c r="S263" s="367">
        <v>24777</v>
      </c>
      <c r="T263" s="367">
        <v>512916</v>
      </c>
      <c r="U263" s="367">
        <v>333336</v>
      </c>
      <c r="V263" s="367">
        <v>247451</v>
      </c>
      <c r="W263" s="367">
        <v>174420</v>
      </c>
      <c r="X263" s="367">
        <v>134035</v>
      </c>
      <c r="Y263" s="367">
        <v>39371</v>
      </c>
      <c r="Z263" s="367">
        <v>1864799</v>
      </c>
      <c r="AA263" s="367">
        <v>1708338</v>
      </c>
      <c r="AB263" s="367">
        <v>68616</v>
      </c>
      <c r="AC263" s="367">
        <v>662974</v>
      </c>
      <c r="AD263" s="367">
        <v>473866</v>
      </c>
      <c r="AE263" s="367">
        <v>33403</v>
      </c>
      <c r="AF263" s="367">
        <v>371370</v>
      </c>
      <c r="AG263" s="367">
        <v>303042</v>
      </c>
      <c r="AH263" s="367">
        <v>505571</v>
      </c>
      <c r="AI263" s="367">
        <v>557018</v>
      </c>
      <c r="AJ263" s="367">
        <v>636260</v>
      </c>
      <c r="AK263" s="367">
        <v>77168</v>
      </c>
      <c r="AL263" s="367">
        <v>39456</v>
      </c>
      <c r="AM263" s="367">
        <v>509979</v>
      </c>
      <c r="AN263" s="367">
        <v>7413</v>
      </c>
      <c r="AO263" s="367">
        <v>193960</v>
      </c>
      <c r="AP263" s="367">
        <v>189781</v>
      </c>
      <c r="AQ263" s="367">
        <v>0</v>
      </c>
      <c r="AR263" s="367">
        <v>52665</v>
      </c>
      <c r="AS263" s="367">
        <v>5599</v>
      </c>
      <c r="AT263" s="367">
        <v>43581</v>
      </c>
      <c r="AU263" s="367">
        <v>117093</v>
      </c>
      <c r="AV263" s="367">
        <v>119428</v>
      </c>
      <c r="AW263" s="367">
        <v>24220</v>
      </c>
      <c r="AX263" s="367">
        <v>6763</v>
      </c>
      <c r="AY263" s="367">
        <v>1122358</v>
      </c>
      <c r="AZ263" s="367">
        <v>34372</v>
      </c>
      <c r="BA263" s="367">
        <v>34019</v>
      </c>
      <c r="BB263" s="367">
        <v>0</v>
      </c>
      <c r="BC263" s="367">
        <v>8647</v>
      </c>
      <c r="BD263" s="367">
        <v>0</v>
      </c>
      <c r="BE263" s="367">
        <v>0</v>
      </c>
      <c r="BF263" s="367">
        <v>0</v>
      </c>
      <c r="BG263" s="367">
        <v>66833</v>
      </c>
      <c r="BH263" s="367">
        <v>35477</v>
      </c>
      <c r="BI263" s="367">
        <v>0</v>
      </c>
      <c r="BJ263" s="367">
        <v>37580</v>
      </c>
      <c r="BK263" s="367">
        <v>0</v>
      </c>
      <c r="BL263" s="367">
        <v>0</v>
      </c>
      <c r="BM263" s="367">
        <v>0</v>
      </c>
      <c r="BN263" s="367">
        <v>358046</v>
      </c>
      <c r="BO263" s="367">
        <v>0</v>
      </c>
      <c r="BP263" s="367">
        <v>5635</v>
      </c>
      <c r="BQ263" s="367">
        <v>352556</v>
      </c>
      <c r="BR263" s="367">
        <v>0</v>
      </c>
      <c r="BS263" s="367">
        <v>0</v>
      </c>
      <c r="BT263" s="367">
        <v>0</v>
      </c>
      <c r="BU263" s="367">
        <v>195305</v>
      </c>
      <c r="BV263" s="367">
        <v>19803</v>
      </c>
      <c r="BW263" s="367">
        <v>0</v>
      </c>
      <c r="BX263" s="367">
        <v>186739</v>
      </c>
      <c r="BY263" s="367">
        <v>3336</v>
      </c>
      <c r="BZ263" s="367">
        <v>0</v>
      </c>
      <c r="CA263" s="367">
        <v>0</v>
      </c>
      <c r="CB263" s="367">
        <v>8107</v>
      </c>
      <c r="CC263" s="367">
        <v>8107</v>
      </c>
      <c r="CD263" s="367">
        <v>0</v>
      </c>
      <c r="CE263" s="367">
        <v>0</v>
      </c>
      <c r="CF263" s="367">
        <v>0</v>
      </c>
      <c r="CG263" s="367">
        <v>0</v>
      </c>
      <c r="CH263" s="367">
        <v>0</v>
      </c>
      <c r="CI263" s="367">
        <v>804786</v>
      </c>
      <c r="CJ263" s="367">
        <v>513416</v>
      </c>
      <c r="CK263" s="367">
        <v>0</v>
      </c>
      <c r="CL263" s="367">
        <v>525083</v>
      </c>
      <c r="CM263" s="367">
        <v>22141</v>
      </c>
      <c r="CN263" s="367">
        <v>0</v>
      </c>
      <c r="CO263" s="367">
        <v>126906</v>
      </c>
      <c r="CP263" s="367">
        <v>556835</v>
      </c>
      <c r="CQ263" s="367">
        <v>106666</v>
      </c>
      <c r="CR263" s="367">
        <v>175702</v>
      </c>
      <c r="CS263" s="367">
        <v>66766</v>
      </c>
      <c r="CT263" s="367">
        <v>146828</v>
      </c>
      <c r="CU263" s="367">
        <v>116727</v>
      </c>
      <c r="CV263" s="367">
        <v>88846</v>
      </c>
      <c r="CW263" s="367">
        <v>29637</v>
      </c>
      <c r="CX263" s="367">
        <v>0</v>
      </c>
      <c r="CY263" s="367">
        <v>0</v>
      </c>
      <c r="CZ263" s="367">
        <v>0</v>
      </c>
      <c r="DA263" s="367">
        <v>14933</v>
      </c>
      <c r="DB263" s="367">
        <v>21878</v>
      </c>
      <c r="DC263" s="367">
        <v>0</v>
      </c>
      <c r="DD263" s="367">
        <v>1275845</v>
      </c>
      <c r="DE263" s="367">
        <v>700664</v>
      </c>
      <c r="DF263" s="367">
        <v>614108</v>
      </c>
      <c r="DG263" s="367">
        <v>627973</v>
      </c>
      <c r="DH263" s="367">
        <v>35475</v>
      </c>
      <c r="DI263" s="367">
        <v>0</v>
      </c>
      <c r="DJ263" s="367">
        <v>0</v>
      </c>
      <c r="DK263" s="367">
        <v>1387548</v>
      </c>
      <c r="DL263" s="367">
        <v>867877</v>
      </c>
      <c r="DM263" s="367">
        <v>609786</v>
      </c>
      <c r="DN263" s="367">
        <v>304092</v>
      </c>
      <c r="DO263" s="367">
        <v>89500</v>
      </c>
      <c r="DP263" s="367">
        <v>100203</v>
      </c>
      <c r="DQ263" s="367">
        <v>216874</v>
      </c>
      <c r="DR263" s="367">
        <v>0</v>
      </c>
      <c r="DS263" s="367">
        <v>7870</v>
      </c>
      <c r="DT263" s="367">
        <v>144795</v>
      </c>
      <c r="DU263" s="367">
        <v>44383</v>
      </c>
      <c r="DV263" s="367">
        <v>378186</v>
      </c>
      <c r="DW263" s="367">
        <v>157260</v>
      </c>
      <c r="DX263" s="367">
        <v>155101</v>
      </c>
      <c r="DY263" s="367">
        <v>27553</v>
      </c>
      <c r="DZ263" s="367">
        <v>173800</v>
      </c>
      <c r="EA263" s="367">
        <v>0</v>
      </c>
      <c r="EB263" s="367">
        <v>12436</v>
      </c>
      <c r="EC263" s="367">
        <v>52291</v>
      </c>
      <c r="ED263" s="367">
        <v>41400</v>
      </c>
      <c r="EE263" s="367">
        <v>818771</v>
      </c>
      <c r="EF263" s="367">
        <v>429723</v>
      </c>
      <c r="EG263" s="367">
        <v>179417</v>
      </c>
      <c r="EH263" s="367">
        <v>106969</v>
      </c>
      <c r="EI263" s="367">
        <v>340305</v>
      </c>
      <c r="EJ263" s="367">
        <v>0</v>
      </c>
      <c r="EK263" s="367">
        <v>20308</v>
      </c>
      <c r="EL263" s="367">
        <v>185168</v>
      </c>
      <c r="EM263" s="367">
        <v>64380</v>
      </c>
      <c r="EN263" s="367">
        <v>96465</v>
      </c>
      <c r="EO263" s="367">
        <v>12926</v>
      </c>
      <c r="EP263" s="367">
        <v>41836</v>
      </c>
      <c r="EQ263" s="367">
        <v>30377</v>
      </c>
      <c r="ER263" s="367">
        <v>35105</v>
      </c>
      <c r="ES263" s="367">
        <v>0</v>
      </c>
      <c r="ET263" s="367">
        <v>0</v>
      </c>
      <c r="EU263" s="367">
        <v>5912</v>
      </c>
      <c r="EV263" s="367">
        <v>8918</v>
      </c>
      <c r="EW263" s="367">
        <v>302890</v>
      </c>
      <c r="EX263" s="367">
        <v>96723</v>
      </c>
      <c r="EY263" s="367">
        <v>79924</v>
      </c>
      <c r="EZ263" s="367">
        <v>51533</v>
      </c>
      <c r="FA263" s="367">
        <v>81777</v>
      </c>
      <c r="FB263" s="367">
        <v>1959</v>
      </c>
      <c r="FC263" s="367">
        <v>18975</v>
      </c>
      <c r="FD263" s="367">
        <v>61493</v>
      </c>
      <c r="FE263" s="367">
        <v>20436</v>
      </c>
      <c r="FF263" s="367">
        <v>140758</v>
      </c>
      <c r="FG263" s="367">
        <v>47758</v>
      </c>
      <c r="FH263" s="367">
        <v>18779</v>
      </c>
      <c r="FI263" s="367">
        <v>14699</v>
      </c>
      <c r="FJ263" s="367">
        <v>5874</v>
      </c>
      <c r="FK263" s="367">
        <v>3567</v>
      </c>
      <c r="FL263" s="367">
        <v>4207</v>
      </c>
      <c r="FM263" s="367">
        <v>11410</v>
      </c>
      <c r="FN263" s="367">
        <v>3221</v>
      </c>
      <c r="FO263" s="367">
        <v>247632</v>
      </c>
      <c r="FP263" s="367">
        <v>195235</v>
      </c>
      <c r="FQ263" s="367">
        <v>0</v>
      </c>
      <c r="FR263" s="367">
        <v>0</v>
      </c>
      <c r="FS263" s="367">
        <v>50229</v>
      </c>
      <c r="FT263" s="367">
        <v>0</v>
      </c>
      <c r="FU263" s="367">
        <v>0</v>
      </c>
      <c r="FV263" s="367">
        <v>0</v>
      </c>
      <c r="FW263" s="367">
        <v>0</v>
      </c>
      <c r="FX263" s="367">
        <v>273025</v>
      </c>
      <c r="FY263" s="367">
        <v>88364</v>
      </c>
      <c r="FZ263" s="367">
        <v>90543</v>
      </c>
      <c r="GA263" s="367">
        <v>39843</v>
      </c>
      <c r="GB263" s="367">
        <v>85686</v>
      </c>
      <c r="GC263" s="367">
        <v>0</v>
      </c>
      <c r="GD263" s="367">
        <v>6259</v>
      </c>
      <c r="GE263" s="367">
        <v>53522</v>
      </c>
      <c r="GF263" s="367">
        <v>28234</v>
      </c>
      <c r="GG263" s="367">
        <v>28568</v>
      </c>
      <c r="GH263" s="367">
        <v>0</v>
      </c>
      <c r="GI263" s="367">
        <v>4448</v>
      </c>
      <c r="GJ263" s="367">
        <v>0</v>
      </c>
      <c r="GK263" s="367">
        <v>12362</v>
      </c>
      <c r="GL263" s="367">
        <v>12794</v>
      </c>
      <c r="GM263" s="367">
        <v>0</v>
      </c>
      <c r="GN263" s="367">
        <v>0</v>
      </c>
      <c r="GO263" s="367">
        <v>0</v>
      </c>
      <c r="GP263" s="367">
        <v>59475</v>
      </c>
      <c r="GQ263" s="367">
        <v>7029</v>
      </c>
      <c r="GR263" s="367">
        <v>19962</v>
      </c>
      <c r="GS263" s="367">
        <v>39539</v>
      </c>
      <c r="GT263" s="367">
        <v>0</v>
      </c>
      <c r="GU263" s="367">
        <v>0</v>
      </c>
      <c r="GV263" s="367">
        <v>0</v>
      </c>
      <c r="GW263" s="367">
        <v>0</v>
      </c>
      <c r="GX263" s="367">
        <v>0</v>
      </c>
      <c r="GY263" s="367">
        <v>146552</v>
      </c>
      <c r="GZ263" s="367">
        <v>42971</v>
      </c>
      <c r="HA263" s="367">
        <v>27744</v>
      </c>
      <c r="HB263" s="367">
        <v>19437</v>
      </c>
      <c r="HC263" s="367">
        <v>45424</v>
      </c>
      <c r="HD263" s="367">
        <v>6243</v>
      </c>
      <c r="HE263" s="367">
        <v>0</v>
      </c>
      <c r="HF263" s="367">
        <v>34888</v>
      </c>
      <c r="HG263" s="367">
        <v>2612</v>
      </c>
      <c r="HH263" s="367">
        <v>1030981</v>
      </c>
    </row>
    <row r="264" spans="1:216" ht="15" x14ac:dyDescent="0.25">
      <c r="A264" s="354" t="s">
        <v>449</v>
      </c>
      <c r="B264" s="367">
        <v>2825556</v>
      </c>
      <c r="C264" s="367">
        <v>1269832</v>
      </c>
      <c r="D264" s="367">
        <v>915436</v>
      </c>
      <c r="E264" s="367">
        <v>626017</v>
      </c>
      <c r="F264" s="367">
        <v>381724</v>
      </c>
      <c r="G264" s="367">
        <v>409779</v>
      </c>
      <c r="H264" s="367">
        <v>570758</v>
      </c>
      <c r="I264" s="367">
        <v>246904</v>
      </c>
      <c r="J264" s="367">
        <v>491274</v>
      </c>
      <c r="K264" s="367">
        <v>53367</v>
      </c>
      <c r="L264" s="367">
        <v>23467</v>
      </c>
      <c r="M264" s="367">
        <v>32596</v>
      </c>
      <c r="N264" s="367">
        <v>32663</v>
      </c>
      <c r="O264" s="367">
        <v>9441</v>
      </c>
      <c r="P264" s="367">
        <v>22971</v>
      </c>
      <c r="Q264" s="367">
        <v>3876</v>
      </c>
      <c r="R264" s="367">
        <v>0</v>
      </c>
      <c r="S264" s="367">
        <v>3903</v>
      </c>
      <c r="T264" s="367">
        <v>221881</v>
      </c>
      <c r="U264" s="367">
        <v>190225</v>
      </c>
      <c r="V264" s="367">
        <v>64028</v>
      </c>
      <c r="W264" s="367">
        <v>338926</v>
      </c>
      <c r="X264" s="367">
        <v>289533</v>
      </c>
      <c r="Y264" s="367">
        <v>51071</v>
      </c>
      <c r="Z264" s="367">
        <v>1856142</v>
      </c>
      <c r="AA264" s="367">
        <v>1709967</v>
      </c>
      <c r="AB264" s="367">
        <v>44550</v>
      </c>
      <c r="AC264" s="367">
        <v>795572</v>
      </c>
      <c r="AD264" s="367">
        <v>323726</v>
      </c>
      <c r="AE264" s="367">
        <v>8274</v>
      </c>
      <c r="AF264" s="367">
        <v>270106</v>
      </c>
      <c r="AG264" s="367">
        <v>264419</v>
      </c>
      <c r="AH264" s="367">
        <v>480059</v>
      </c>
      <c r="AI264" s="367">
        <v>256027</v>
      </c>
      <c r="AJ264" s="367">
        <v>929264</v>
      </c>
      <c r="AK264" s="367">
        <v>34059</v>
      </c>
      <c r="AL264" s="367">
        <v>12013</v>
      </c>
      <c r="AM264" s="367">
        <v>397443</v>
      </c>
      <c r="AN264" s="367">
        <v>0</v>
      </c>
      <c r="AO264" s="367">
        <v>233590</v>
      </c>
      <c r="AP264" s="367">
        <v>150621</v>
      </c>
      <c r="AQ264" s="367">
        <v>0</v>
      </c>
      <c r="AR264" s="367">
        <v>60149</v>
      </c>
      <c r="AS264" s="367">
        <v>4649</v>
      </c>
      <c r="AT264" s="367">
        <v>50877</v>
      </c>
      <c r="AU264" s="367">
        <v>39098</v>
      </c>
      <c r="AV264" s="367">
        <v>115486</v>
      </c>
      <c r="AW264" s="367">
        <v>0</v>
      </c>
      <c r="AX264" s="367">
        <v>0</v>
      </c>
      <c r="AY264" s="367">
        <v>1067471</v>
      </c>
      <c r="AZ264" s="367">
        <v>185271</v>
      </c>
      <c r="BA264" s="367">
        <v>46957</v>
      </c>
      <c r="BB264" s="367">
        <v>68338</v>
      </c>
      <c r="BC264" s="367">
        <v>121834</v>
      </c>
      <c r="BD264" s="367">
        <v>12524</v>
      </c>
      <c r="BE264" s="367">
        <v>0</v>
      </c>
      <c r="BF264" s="367">
        <v>0</v>
      </c>
      <c r="BG264" s="367">
        <v>12524</v>
      </c>
      <c r="BH264" s="367">
        <v>0</v>
      </c>
      <c r="BI264" s="367">
        <v>0</v>
      </c>
      <c r="BJ264" s="367">
        <v>12524</v>
      </c>
      <c r="BK264" s="367">
        <v>0</v>
      </c>
      <c r="BL264" s="367">
        <v>0</v>
      </c>
      <c r="BM264" s="367">
        <v>0</v>
      </c>
      <c r="BN264" s="367">
        <v>343081</v>
      </c>
      <c r="BO264" s="367">
        <v>0</v>
      </c>
      <c r="BP264" s="367">
        <v>0</v>
      </c>
      <c r="BQ264" s="367">
        <v>343081</v>
      </c>
      <c r="BR264" s="367">
        <v>0</v>
      </c>
      <c r="BS264" s="367">
        <v>0</v>
      </c>
      <c r="BT264" s="367">
        <v>0</v>
      </c>
      <c r="BU264" s="367">
        <v>245096</v>
      </c>
      <c r="BV264" s="367">
        <v>0</v>
      </c>
      <c r="BW264" s="367">
        <v>6398</v>
      </c>
      <c r="BX264" s="367">
        <v>240070</v>
      </c>
      <c r="BY264" s="367">
        <v>0</v>
      </c>
      <c r="BZ264" s="367">
        <v>0</v>
      </c>
      <c r="CA264" s="367">
        <v>0</v>
      </c>
      <c r="CB264" s="367">
        <v>36415</v>
      </c>
      <c r="CC264" s="367">
        <v>14974</v>
      </c>
      <c r="CD264" s="367">
        <v>0</v>
      </c>
      <c r="CE264" s="367">
        <v>21441</v>
      </c>
      <c r="CF264" s="367">
        <v>0</v>
      </c>
      <c r="CG264" s="367">
        <v>0</v>
      </c>
      <c r="CH264" s="367">
        <v>0</v>
      </c>
      <c r="CI264" s="367">
        <v>744650</v>
      </c>
      <c r="CJ264" s="367">
        <v>440043</v>
      </c>
      <c r="CK264" s="367">
        <v>22325</v>
      </c>
      <c r="CL264" s="367">
        <v>414387</v>
      </c>
      <c r="CM264" s="367">
        <v>0</v>
      </c>
      <c r="CN264" s="367">
        <v>0</v>
      </c>
      <c r="CO264" s="367">
        <v>238822</v>
      </c>
      <c r="CP264" s="367">
        <v>664088</v>
      </c>
      <c r="CQ264" s="367">
        <v>115267</v>
      </c>
      <c r="CR264" s="367">
        <v>166067</v>
      </c>
      <c r="CS264" s="367">
        <v>84640</v>
      </c>
      <c r="CT264" s="367">
        <v>289972</v>
      </c>
      <c r="CU264" s="367">
        <v>139566</v>
      </c>
      <c r="CV264" s="367">
        <v>71898</v>
      </c>
      <c r="CW264" s="367">
        <v>88691</v>
      </c>
      <c r="CX264" s="367">
        <v>0</v>
      </c>
      <c r="CY264" s="367">
        <v>0</v>
      </c>
      <c r="CZ264" s="367">
        <v>0</v>
      </c>
      <c r="DA264" s="367">
        <v>0</v>
      </c>
      <c r="DB264" s="367">
        <v>82756</v>
      </c>
      <c r="DC264" s="367">
        <v>8333</v>
      </c>
      <c r="DD264" s="367">
        <v>1363899</v>
      </c>
      <c r="DE264" s="367">
        <v>886911</v>
      </c>
      <c r="DF264" s="367">
        <v>679181</v>
      </c>
      <c r="DG264" s="367">
        <v>698832</v>
      </c>
      <c r="DH264" s="367">
        <v>20170</v>
      </c>
      <c r="DI264" s="367">
        <v>0</v>
      </c>
      <c r="DJ264" s="367">
        <v>0</v>
      </c>
      <c r="DK264" s="367">
        <v>1634360</v>
      </c>
      <c r="DL264" s="367">
        <v>979144</v>
      </c>
      <c r="DM264" s="367">
        <v>623984</v>
      </c>
      <c r="DN264" s="367">
        <v>214166</v>
      </c>
      <c r="DO264" s="367">
        <v>145926</v>
      </c>
      <c r="DP264" s="367">
        <v>84164</v>
      </c>
      <c r="DQ264" s="367">
        <v>306689</v>
      </c>
      <c r="DR264" s="367">
        <v>0</v>
      </c>
      <c r="DS264" s="367">
        <v>30182</v>
      </c>
      <c r="DT264" s="367">
        <v>69448</v>
      </c>
      <c r="DU264" s="367">
        <v>45598</v>
      </c>
      <c r="DV264" s="367">
        <v>471344</v>
      </c>
      <c r="DW264" s="367">
        <v>133805</v>
      </c>
      <c r="DX264" s="367">
        <v>147041</v>
      </c>
      <c r="DY264" s="367">
        <v>46653</v>
      </c>
      <c r="DZ264" s="367">
        <v>273068</v>
      </c>
      <c r="EA264" s="367">
        <v>0</v>
      </c>
      <c r="EB264" s="367">
        <v>8813</v>
      </c>
      <c r="EC264" s="367">
        <v>39970</v>
      </c>
      <c r="ED264" s="367">
        <v>43027</v>
      </c>
      <c r="EE264" s="367">
        <v>863588</v>
      </c>
      <c r="EF264" s="367">
        <v>296949</v>
      </c>
      <c r="EG264" s="367">
        <v>281726</v>
      </c>
      <c r="EH264" s="367">
        <v>122062</v>
      </c>
      <c r="EI264" s="367">
        <v>428430</v>
      </c>
      <c r="EJ264" s="367">
        <v>0</v>
      </c>
      <c r="EK264" s="367">
        <v>38568</v>
      </c>
      <c r="EL264" s="367">
        <v>110597</v>
      </c>
      <c r="EM264" s="367">
        <v>69073</v>
      </c>
      <c r="EN264" s="367">
        <v>226805</v>
      </c>
      <c r="EO264" s="367">
        <v>36020</v>
      </c>
      <c r="EP264" s="367">
        <v>40413</v>
      </c>
      <c r="EQ264" s="367">
        <v>9901</v>
      </c>
      <c r="ER264" s="367">
        <v>127979</v>
      </c>
      <c r="ES264" s="367">
        <v>0</v>
      </c>
      <c r="ET264" s="367">
        <v>0</v>
      </c>
      <c r="EU264" s="367">
        <v>11460</v>
      </c>
      <c r="EV264" s="367">
        <v>9679</v>
      </c>
      <c r="EW264" s="367">
        <v>425876</v>
      </c>
      <c r="EX264" s="367">
        <v>150049</v>
      </c>
      <c r="EY264" s="367">
        <v>59198</v>
      </c>
      <c r="EZ264" s="367">
        <v>31762</v>
      </c>
      <c r="FA264" s="367">
        <v>220697</v>
      </c>
      <c r="FB264" s="367">
        <v>0</v>
      </c>
      <c r="FC264" s="367">
        <v>7668</v>
      </c>
      <c r="FD264" s="367">
        <v>32127</v>
      </c>
      <c r="FE264" s="367">
        <v>10890</v>
      </c>
      <c r="FF264" s="367">
        <v>154136</v>
      </c>
      <c r="FG264" s="367">
        <v>74018</v>
      </c>
      <c r="FH264" s="367">
        <v>61711</v>
      </c>
      <c r="FI264" s="367">
        <v>3366</v>
      </c>
      <c r="FJ264" s="367">
        <v>5398</v>
      </c>
      <c r="FK264" s="367">
        <v>7772</v>
      </c>
      <c r="FL264" s="367">
        <v>0</v>
      </c>
      <c r="FM264" s="367">
        <v>5940</v>
      </c>
      <c r="FN264" s="367">
        <v>0</v>
      </c>
      <c r="FO264" s="367">
        <v>157650</v>
      </c>
      <c r="FP264" s="367">
        <v>104696</v>
      </c>
      <c r="FQ264" s="367">
        <v>36879</v>
      </c>
      <c r="FR264" s="367">
        <v>0</v>
      </c>
      <c r="FS264" s="367">
        <v>27136</v>
      </c>
      <c r="FT264" s="367">
        <v>0</v>
      </c>
      <c r="FU264" s="367">
        <v>0</v>
      </c>
      <c r="FV264" s="367">
        <v>0</v>
      </c>
      <c r="FW264" s="367">
        <v>0</v>
      </c>
      <c r="FX264" s="367">
        <v>606895</v>
      </c>
      <c r="FY264" s="367">
        <v>148980</v>
      </c>
      <c r="FZ264" s="367">
        <v>107129</v>
      </c>
      <c r="GA264" s="367">
        <v>87261</v>
      </c>
      <c r="GB264" s="367">
        <v>393974</v>
      </c>
      <c r="GC264" s="367">
        <v>0</v>
      </c>
      <c r="GD264" s="367">
        <v>19386</v>
      </c>
      <c r="GE264" s="367">
        <v>0</v>
      </c>
      <c r="GF264" s="367">
        <v>0</v>
      </c>
      <c r="GG264" s="367">
        <v>36037</v>
      </c>
      <c r="GH264" s="367">
        <v>0</v>
      </c>
      <c r="GI264" s="367">
        <v>0</v>
      </c>
      <c r="GJ264" s="367">
        <v>0</v>
      </c>
      <c r="GK264" s="367">
        <v>12793</v>
      </c>
      <c r="GL264" s="367">
        <v>37080</v>
      </c>
      <c r="GM264" s="367">
        <v>0</v>
      </c>
      <c r="GN264" s="367">
        <v>0</v>
      </c>
      <c r="GO264" s="367">
        <v>0</v>
      </c>
      <c r="GP264" s="367">
        <v>55033</v>
      </c>
      <c r="GQ264" s="367">
        <v>0</v>
      </c>
      <c r="GR264" s="367">
        <v>28052</v>
      </c>
      <c r="GS264" s="367">
        <v>29984</v>
      </c>
      <c r="GT264" s="367">
        <v>0</v>
      </c>
      <c r="GU264" s="367">
        <v>0</v>
      </c>
      <c r="GV264" s="367">
        <v>0</v>
      </c>
      <c r="GW264" s="367">
        <v>0</v>
      </c>
      <c r="GX264" s="367">
        <v>0</v>
      </c>
      <c r="GY264" s="367">
        <v>246565</v>
      </c>
      <c r="GZ264" s="367">
        <v>82565</v>
      </c>
      <c r="HA264" s="367">
        <v>41505</v>
      </c>
      <c r="HB264" s="367">
        <v>26868</v>
      </c>
      <c r="HC264" s="367">
        <v>145484</v>
      </c>
      <c r="HD264" s="367">
        <v>3564</v>
      </c>
      <c r="HE264" s="367">
        <v>2993</v>
      </c>
      <c r="HF264" s="367">
        <v>10227</v>
      </c>
      <c r="HG264" s="367">
        <v>10890</v>
      </c>
      <c r="HH264" s="367">
        <v>940821</v>
      </c>
    </row>
    <row r="265" spans="1:216" ht="15" x14ac:dyDescent="0.25">
      <c r="A265" s="354" t="s">
        <v>450</v>
      </c>
      <c r="B265" s="367">
        <v>1085875</v>
      </c>
      <c r="C265" s="367">
        <v>13653</v>
      </c>
      <c r="D265" s="367">
        <v>0</v>
      </c>
      <c r="E265" s="367">
        <v>0</v>
      </c>
      <c r="F265" s="367">
        <v>0</v>
      </c>
      <c r="G265" s="367">
        <v>0</v>
      </c>
      <c r="H265" s="367">
        <v>0</v>
      </c>
      <c r="I265" s="367">
        <v>0</v>
      </c>
      <c r="J265" s="367">
        <v>0</v>
      </c>
      <c r="K265" s="367">
        <v>0</v>
      </c>
      <c r="L265" s="367">
        <v>0</v>
      </c>
      <c r="M265" s="367">
        <v>0</v>
      </c>
      <c r="N265" s="367">
        <v>0</v>
      </c>
      <c r="O265" s="367">
        <v>0</v>
      </c>
      <c r="P265" s="367">
        <v>0</v>
      </c>
      <c r="Q265" s="367">
        <v>0</v>
      </c>
      <c r="R265" s="367">
        <v>0</v>
      </c>
      <c r="S265" s="367">
        <v>0</v>
      </c>
      <c r="T265" s="367">
        <v>13653</v>
      </c>
      <c r="U265" s="367">
        <v>13653</v>
      </c>
      <c r="V265" s="367">
        <v>0</v>
      </c>
      <c r="W265" s="367">
        <v>0</v>
      </c>
      <c r="X265" s="367">
        <v>0</v>
      </c>
      <c r="Y265" s="367">
        <v>0</v>
      </c>
      <c r="Z265" s="367">
        <v>119017</v>
      </c>
      <c r="AA265" s="367">
        <v>119017</v>
      </c>
      <c r="AB265" s="367">
        <v>35522</v>
      </c>
      <c r="AC265" s="367">
        <v>63962</v>
      </c>
      <c r="AD265" s="367">
        <v>7359</v>
      </c>
      <c r="AE265" s="367">
        <v>0</v>
      </c>
      <c r="AF265" s="367">
        <v>39685</v>
      </c>
      <c r="AG265" s="367">
        <v>29035</v>
      </c>
      <c r="AH265" s="367">
        <v>2153</v>
      </c>
      <c r="AI265" s="367">
        <v>0</v>
      </c>
      <c r="AJ265" s="367">
        <v>28374</v>
      </c>
      <c r="AK265" s="367">
        <v>0</v>
      </c>
      <c r="AL265" s="367">
        <v>0</v>
      </c>
      <c r="AM265" s="367">
        <v>0</v>
      </c>
      <c r="AN265" s="367">
        <v>0</v>
      </c>
      <c r="AO265" s="367">
        <v>0</v>
      </c>
      <c r="AP265" s="367">
        <v>0</v>
      </c>
      <c r="AQ265" s="367">
        <v>0</v>
      </c>
      <c r="AR265" s="367">
        <v>0</v>
      </c>
      <c r="AS265" s="367">
        <v>0</v>
      </c>
      <c r="AT265" s="367">
        <v>0</v>
      </c>
      <c r="AU265" s="367">
        <v>0</v>
      </c>
      <c r="AV265" s="367">
        <v>0</v>
      </c>
      <c r="AW265" s="367">
        <v>0</v>
      </c>
      <c r="AX265" s="367">
        <v>0</v>
      </c>
      <c r="AY265" s="367">
        <v>100600</v>
      </c>
      <c r="AZ265" s="367">
        <v>0</v>
      </c>
      <c r="BA265" s="367">
        <v>0</v>
      </c>
      <c r="BB265" s="367">
        <v>0</v>
      </c>
      <c r="BC265" s="367">
        <v>0</v>
      </c>
      <c r="BD265" s="367">
        <v>0</v>
      </c>
      <c r="BE265" s="367">
        <v>0</v>
      </c>
      <c r="BF265" s="367">
        <v>0</v>
      </c>
      <c r="BG265" s="367">
        <v>0</v>
      </c>
      <c r="BH265" s="367">
        <v>0</v>
      </c>
      <c r="BI265" s="367">
        <v>0</v>
      </c>
      <c r="BJ265" s="367">
        <v>0</v>
      </c>
      <c r="BK265" s="367">
        <v>0</v>
      </c>
      <c r="BL265" s="367">
        <v>0</v>
      </c>
      <c r="BM265" s="367">
        <v>0</v>
      </c>
      <c r="BN265" s="367">
        <v>56997</v>
      </c>
      <c r="BO265" s="367">
        <v>0</v>
      </c>
      <c r="BP265" s="367">
        <v>20965</v>
      </c>
      <c r="BQ265" s="367">
        <v>57273</v>
      </c>
      <c r="BR265" s="367">
        <v>0</v>
      </c>
      <c r="BS265" s="367">
        <v>0</v>
      </c>
      <c r="BT265" s="367">
        <v>0</v>
      </c>
      <c r="BU265" s="367">
        <v>25000</v>
      </c>
      <c r="BV265" s="367">
        <v>6786</v>
      </c>
      <c r="BW265" s="367">
        <v>0</v>
      </c>
      <c r="BX265" s="367">
        <v>16394</v>
      </c>
      <c r="BY265" s="367">
        <v>0</v>
      </c>
      <c r="BZ265" s="367">
        <v>0</v>
      </c>
      <c r="CA265" s="367">
        <v>0</v>
      </c>
      <c r="CB265" s="367">
        <v>0</v>
      </c>
      <c r="CC265" s="367">
        <v>0</v>
      </c>
      <c r="CD265" s="367">
        <v>0</v>
      </c>
      <c r="CE265" s="367">
        <v>0</v>
      </c>
      <c r="CF265" s="367">
        <v>0</v>
      </c>
      <c r="CG265" s="367">
        <v>0</v>
      </c>
      <c r="CH265" s="367">
        <v>0</v>
      </c>
      <c r="CI265" s="367">
        <v>30002</v>
      </c>
      <c r="CJ265" s="367">
        <v>0</v>
      </c>
      <c r="CK265" s="367">
        <v>21397</v>
      </c>
      <c r="CL265" s="367">
        <v>0</v>
      </c>
      <c r="CM265" s="367">
        <v>8606</v>
      </c>
      <c r="CN265" s="367">
        <v>0</v>
      </c>
      <c r="CO265" s="367">
        <v>8606</v>
      </c>
      <c r="CP265" s="367">
        <v>175618</v>
      </c>
      <c r="CQ265" s="367">
        <v>20168</v>
      </c>
      <c r="CR265" s="367">
        <v>45097</v>
      </c>
      <c r="CS265" s="367">
        <v>2403</v>
      </c>
      <c r="CT265" s="367">
        <v>58596</v>
      </c>
      <c r="CU265" s="367">
        <v>80221</v>
      </c>
      <c r="CV265" s="367">
        <v>18924</v>
      </c>
      <c r="CW265" s="367">
        <v>109435</v>
      </c>
      <c r="CX265" s="367">
        <v>0</v>
      </c>
      <c r="CY265" s="367">
        <v>0</v>
      </c>
      <c r="CZ265" s="367">
        <v>0</v>
      </c>
      <c r="DA265" s="367">
        <v>14455</v>
      </c>
      <c r="DB265" s="367">
        <v>111371</v>
      </c>
      <c r="DC265" s="367">
        <v>0</v>
      </c>
      <c r="DD265" s="367">
        <v>566833</v>
      </c>
      <c r="DE265" s="367">
        <v>226329</v>
      </c>
      <c r="DF265" s="367">
        <v>314891</v>
      </c>
      <c r="DG265" s="367">
        <v>210252</v>
      </c>
      <c r="DH265" s="367">
        <v>6915</v>
      </c>
      <c r="DI265" s="367">
        <v>20625</v>
      </c>
      <c r="DJ265" s="367">
        <v>3050</v>
      </c>
      <c r="DK265" s="367">
        <v>839699</v>
      </c>
      <c r="DL265" s="367">
        <v>435161</v>
      </c>
      <c r="DM265" s="367">
        <v>329569</v>
      </c>
      <c r="DN265" s="367">
        <v>45060</v>
      </c>
      <c r="DO265" s="367">
        <v>81988</v>
      </c>
      <c r="DP265" s="367">
        <v>21805</v>
      </c>
      <c r="DQ265" s="367">
        <v>210374</v>
      </c>
      <c r="DR265" s="367">
        <v>0</v>
      </c>
      <c r="DS265" s="367">
        <v>9362</v>
      </c>
      <c r="DT265" s="367">
        <v>93066</v>
      </c>
      <c r="DU265" s="367">
        <v>2816</v>
      </c>
      <c r="DV265" s="367">
        <v>139227</v>
      </c>
      <c r="DW265" s="367">
        <v>8079</v>
      </c>
      <c r="DX265" s="367">
        <v>17353</v>
      </c>
      <c r="DY265" s="367">
        <v>0</v>
      </c>
      <c r="DZ265" s="367">
        <v>150997</v>
      </c>
      <c r="EA265" s="367">
        <v>0</v>
      </c>
      <c r="EB265" s="367">
        <v>15393</v>
      </c>
      <c r="EC265" s="367">
        <v>18142</v>
      </c>
      <c r="ED265" s="367">
        <v>0</v>
      </c>
      <c r="EE265" s="367">
        <v>393250</v>
      </c>
      <c r="EF265" s="367">
        <v>53076</v>
      </c>
      <c r="EG265" s="367">
        <v>98756</v>
      </c>
      <c r="EH265" s="367">
        <v>21805</v>
      </c>
      <c r="EI265" s="367">
        <v>268016</v>
      </c>
      <c r="EJ265" s="367">
        <v>0</v>
      </c>
      <c r="EK265" s="367">
        <v>23747</v>
      </c>
      <c r="EL265" s="367">
        <v>91666</v>
      </c>
      <c r="EM265" s="367">
        <v>2816</v>
      </c>
      <c r="EN265" s="367">
        <v>35855</v>
      </c>
      <c r="EO265" s="367">
        <v>0</v>
      </c>
      <c r="EP265" s="367">
        <v>0</v>
      </c>
      <c r="EQ265" s="367">
        <v>0</v>
      </c>
      <c r="ER265" s="367">
        <v>35855</v>
      </c>
      <c r="ES265" s="367">
        <v>0</v>
      </c>
      <c r="ET265" s="367">
        <v>0</v>
      </c>
      <c r="EU265" s="367">
        <v>0</v>
      </c>
      <c r="EV265" s="367">
        <v>0</v>
      </c>
      <c r="EW265" s="367">
        <v>293864</v>
      </c>
      <c r="EX265" s="367">
        <v>88341</v>
      </c>
      <c r="EY265" s="367">
        <v>31790</v>
      </c>
      <c r="EZ265" s="367">
        <v>56203</v>
      </c>
      <c r="FA265" s="367">
        <v>152749</v>
      </c>
      <c r="FB265" s="367">
        <v>7312</v>
      </c>
      <c r="FC265" s="367">
        <v>2017</v>
      </c>
      <c r="FD265" s="367">
        <v>5866</v>
      </c>
      <c r="FE265" s="367">
        <v>16497</v>
      </c>
      <c r="FF265" s="367">
        <v>87171</v>
      </c>
      <c r="FG265" s="367">
        <v>20987</v>
      </c>
      <c r="FH265" s="367">
        <v>21828</v>
      </c>
      <c r="FI265" s="367">
        <v>3006</v>
      </c>
      <c r="FJ265" s="367">
        <v>20563</v>
      </c>
      <c r="FK265" s="367">
        <v>5901</v>
      </c>
      <c r="FL265" s="367">
        <v>0</v>
      </c>
      <c r="FM265" s="367">
        <v>0</v>
      </c>
      <c r="FN265" s="367">
        <v>0</v>
      </c>
      <c r="FO265" s="367">
        <v>0</v>
      </c>
      <c r="FP265" s="367">
        <v>0</v>
      </c>
      <c r="FQ265" s="367">
        <v>0</v>
      </c>
      <c r="FR265" s="367">
        <v>0</v>
      </c>
      <c r="FS265" s="367">
        <v>0</v>
      </c>
      <c r="FT265" s="367">
        <v>0</v>
      </c>
      <c r="FU265" s="367">
        <v>0</v>
      </c>
      <c r="FV265" s="367">
        <v>0</v>
      </c>
      <c r="FW265" s="367">
        <v>0</v>
      </c>
      <c r="FX265" s="367">
        <v>304824</v>
      </c>
      <c r="FY265" s="367">
        <v>52886</v>
      </c>
      <c r="FZ265" s="367">
        <v>28672</v>
      </c>
      <c r="GA265" s="367">
        <v>19094</v>
      </c>
      <c r="GB265" s="367">
        <v>211632</v>
      </c>
      <c r="GC265" s="367">
        <v>0</v>
      </c>
      <c r="GD265" s="367">
        <v>0</v>
      </c>
      <c r="GE265" s="367">
        <v>34077</v>
      </c>
      <c r="GF265" s="367">
        <v>34077</v>
      </c>
      <c r="GG265" s="367">
        <v>155081</v>
      </c>
      <c r="GH265" s="367">
        <v>0</v>
      </c>
      <c r="GI265" s="367">
        <v>5351</v>
      </c>
      <c r="GJ265" s="367">
        <v>0</v>
      </c>
      <c r="GK265" s="367">
        <v>35265</v>
      </c>
      <c r="GL265" s="367">
        <v>119442</v>
      </c>
      <c r="GM265" s="367">
        <v>0</v>
      </c>
      <c r="GN265" s="367">
        <v>0</v>
      </c>
      <c r="GO265" s="367">
        <v>0</v>
      </c>
      <c r="GP265" s="367">
        <v>0</v>
      </c>
      <c r="GQ265" s="367">
        <v>0</v>
      </c>
      <c r="GR265" s="367">
        <v>0</v>
      </c>
      <c r="GS265" s="367">
        <v>0</v>
      </c>
      <c r="GT265" s="367">
        <v>0</v>
      </c>
      <c r="GU265" s="367">
        <v>0</v>
      </c>
      <c r="GV265" s="367">
        <v>0</v>
      </c>
      <c r="GW265" s="367">
        <v>0</v>
      </c>
      <c r="GX265" s="367">
        <v>0</v>
      </c>
      <c r="GY265" s="367">
        <v>48562</v>
      </c>
      <c r="GZ265" s="367">
        <v>22668</v>
      </c>
      <c r="HA265" s="367">
        <v>0</v>
      </c>
      <c r="HB265" s="367">
        <v>39849</v>
      </c>
      <c r="HC265" s="367">
        <v>44382</v>
      </c>
      <c r="HD265" s="367">
        <v>2863</v>
      </c>
      <c r="HE265" s="367">
        <v>0</v>
      </c>
      <c r="HF265" s="367">
        <v>11803</v>
      </c>
      <c r="HG265" s="367">
        <v>0</v>
      </c>
      <c r="HH265" s="367">
        <v>87214</v>
      </c>
    </row>
    <row r="266" spans="1:216" ht="15" x14ac:dyDescent="0.25">
      <c r="A266" s="354" t="s">
        <v>451</v>
      </c>
      <c r="B266" s="367">
        <v>2664985</v>
      </c>
      <c r="C266" s="367">
        <v>485491</v>
      </c>
      <c r="D266" s="367">
        <v>277802</v>
      </c>
      <c r="E266" s="367">
        <v>130499</v>
      </c>
      <c r="F266" s="367">
        <v>85150</v>
      </c>
      <c r="G266" s="367">
        <v>55919</v>
      </c>
      <c r="H266" s="367">
        <v>102581</v>
      </c>
      <c r="I266" s="367">
        <v>53425</v>
      </c>
      <c r="J266" s="367">
        <v>74053</v>
      </c>
      <c r="K266" s="367">
        <v>60809</v>
      </c>
      <c r="L266" s="367">
        <v>53960</v>
      </c>
      <c r="M266" s="367">
        <v>5909</v>
      </c>
      <c r="N266" s="367">
        <v>18366</v>
      </c>
      <c r="O266" s="367">
        <v>7565</v>
      </c>
      <c r="P266" s="367">
        <v>13827</v>
      </c>
      <c r="Q266" s="367">
        <v>141929</v>
      </c>
      <c r="R266" s="367">
        <v>18109</v>
      </c>
      <c r="S266" s="367">
        <v>83481</v>
      </c>
      <c r="T266" s="367">
        <v>75026</v>
      </c>
      <c r="U266" s="367">
        <v>43988</v>
      </c>
      <c r="V266" s="367">
        <v>34245</v>
      </c>
      <c r="W266" s="367">
        <v>47157</v>
      </c>
      <c r="X266" s="367">
        <v>39027</v>
      </c>
      <c r="Y266" s="367">
        <v>9473</v>
      </c>
      <c r="Z266" s="367">
        <v>1570776</v>
      </c>
      <c r="AA266" s="367">
        <v>1476017</v>
      </c>
      <c r="AB266" s="367">
        <v>203359</v>
      </c>
      <c r="AC266" s="367">
        <v>800734</v>
      </c>
      <c r="AD266" s="367">
        <v>397100</v>
      </c>
      <c r="AE266" s="367">
        <v>41129</v>
      </c>
      <c r="AF266" s="367">
        <v>271595</v>
      </c>
      <c r="AG266" s="367">
        <v>467966</v>
      </c>
      <c r="AH266" s="367">
        <v>461992</v>
      </c>
      <c r="AI266" s="367">
        <v>153286</v>
      </c>
      <c r="AJ266" s="367">
        <v>444336</v>
      </c>
      <c r="AK266" s="367">
        <v>84314</v>
      </c>
      <c r="AL266" s="367">
        <v>11546</v>
      </c>
      <c r="AM266" s="367">
        <v>270591</v>
      </c>
      <c r="AN266" s="367">
        <v>17671</v>
      </c>
      <c r="AO266" s="367">
        <v>102773</v>
      </c>
      <c r="AP266" s="367">
        <v>113742</v>
      </c>
      <c r="AQ266" s="367">
        <v>0</v>
      </c>
      <c r="AR266" s="367">
        <v>68520</v>
      </c>
      <c r="AS266" s="367">
        <v>16627</v>
      </c>
      <c r="AT266" s="367">
        <v>24729</v>
      </c>
      <c r="AU266" s="367">
        <v>0</v>
      </c>
      <c r="AV266" s="367">
        <v>7192</v>
      </c>
      <c r="AW266" s="367">
        <v>0</v>
      </c>
      <c r="AX266" s="367">
        <v>0</v>
      </c>
      <c r="AY266" s="367">
        <v>1169535</v>
      </c>
      <c r="AZ266" s="367">
        <v>170093</v>
      </c>
      <c r="BA266" s="367">
        <v>13898</v>
      </c>
      <c r="BB266" s="367">
        <v>15785</v>
      </c>
      <c r="BC266" s="367">
        <v>118407</v>
      </c>
      <c r="BD266" s="367">
        <v>18896</v>
      </c>
      <c r="BE266" s="367">
        <v>0</v>
      </c>
      <c r="BF266" s="367">
        <v>0</v>
      </c>
      <c r="BG266" s="367">
        <v>9882</v>
      </c>
      <c r="BH266" s="367">
        <v>0</v>
      </c>
      <c r="BI266" s="367">
        <v>0</v>
      </c>
      <c r="BJ266" s="367">
        <v>0</v>
      </c>
      <c r="BK266" s="367">
        <v>9882</v>
      </c>
      <c r="BL266" s="367">
        <v>0</v>
      </c>
      <c r="BM266" s="367">
        <v>0</v>
      </c>
      <c r="BN266" s="367">
        <v>381239</v>
      </c>
      <c r="BO266" s="367">
        <v>0</v>
      </c>
      <c r="BP266" s="367">
        <v>17257</v>
      </c>
      <c r="BQ266" s="367">
        <v>367313</v>
      </c>
      <c r="BR266" s="367">
        <v>3340</v>
      </c>
      <c r="BS266" s="367">
        <v>0</v>
      </c>
      <c r="BT266" s="367">
        <v>0</v>
      </c>
      <c r="BU266" s="367">
        <v>466654</v>
      </c>
      <c r="BV266" s="367">
        <v>14081</v>
      </c>
      <c r="BW266" s="367">
        <v>30325</v>
      </c>
      <c r="BX266" s="367">
        <v>439667</v>
      </c>
      <c r="BY266" s="367">
        <v>24814</v>
      </c>
      <c r="BZ266" s="367">
        <v>0</v>
      </c>
      <c r="CA266" s="367">
        <v>0</v>
      </c>
      <c r="CB266" s="367">
        <v>115264</v>
      </c>
      <c r="CC266" s="367">
        <v>95684</v>
      </c>
      <c r="CD266" s="367">
        <v>0</v>
      </c>
      <c r="CE266" s="367">
        <v>19596</v>
      </c>
      <c r="CF266" s="367">
        <v>0</v>
      </c>
      <c r="CG266" s="367">
        <v>0</v>
      </c>
      <c r="CH266" s="367">
        <v>0</v>
      </c>
      <c r="CI266" s="367">
        <v>599229</v>
      </c>
      <c r="CJ266" s="367">
        <v>181152</v>
      </c>
      <c r="CK266" s="367">
        <v>22765</v>
      </c>
      <c r="CL266" s="367">
        <v>308840</v>
      </c>
      <c r="CM266" s="367">
        <v>11187</v>
      </c>
      <c r="CN266" s="367">
        <v>0</v>
      </c>
      <c r="CO266" s="367">
        <v>226917</v>
      </c>
      <c r="CP266" s="367">
        <v>544097</v>
      </c>
      <c r="CQ266" s="367">
        <v>98334</v>
      </c>
      <c r="CR266" s="367">
        <v>217218</v>
      </c>
      <c r="CS266" s="367">
        <v>30684</v>
      </c>
      <c r="CT266" s="367">
        <v>130163</v>
      </c>
      <c r="CU266" s="367">
        <v>158488</v>
      </c>
      <c r="CV266" s="367">
        <v>82475</v>
      </c>
      <c r="CW266" s="367">
        <v>143598</v>
      </c>
      <c r="CX266" s="367">
        <v>0</v>
      </c>
      <c r="CY266" s="367">
        <v>0</v>
      </c>
      <c r="CZ266" s="367">
        <v>0</v>
      </c>
      <c r="DA266" s="367">
        <v>37550</v>
      </c>
      <c r="DB266" s="367">
        <v>81729</v>
      </c>
      <c r="DC266" s="367">
        <v>19909</v>
      </c>
      <c r="DD266" s="367">
        <v>1220600</v>
      </c>
      <c r="DE266" s="367">
        <v>676788</v>
      </c>
      <c r="DF266" s="367">
        <v>618773</v>
      </c>
      <c r="DG266" s="367">
        <v>557108</v>
      </c>
      <c r="DH266" s="367">
        <v>26465</v>
      </c>
      <c r="DI266" s="367">
        <v>26873</v>
      </c>
      <c r="DJ266" s="367">
        <v>0</v>
      </c>
      <c r="DK266" s="367">
        <v>1778971</v>
      </c>
      <c r="DL266" s="367">
        <v>1068311</v>
      </c>
      <c r="DM266" s="367">
        <v>825234</v>
      </c>
      <c r="DN266" s="367">
        <v>233269</v>
      </c>
      <c r="DO266" s="367">
        <v>185307</v>
      </c>
      <c r="DP266" s="367">
        <v>148004</v>
      </c>
      <c r="DQ266" s="367">
        <v>459440</v>
      </c>
      <c r="DR266" s="367">
        <v>0</v>
      </c>
      <c r="DS266" s="367">
        <v>25455</v>
      </c>
      <c r="DT266" s="367">
        <v>114880</v>
      </c>
      <c r="DU266" s="367">
        <v>69753</v>
      </c>
      <c r="DV266" s="367">
        <v>433630</v>
      </c>
      <c r="DW266" s="367">
        <v>161210</v>
      </c>
      <c r="DX266" s="367">
        <v>147001</v>
      </c>
      <c r="DY266" s="367">
        <v>65760</v>
      </c>
      <c r="DZ266" s="367">
        <v>222328</v>
      </c>
      <c r="EA266" s="367">
        <v>0</v>
      </c>
      <c r="EB266" s="367">
        <v>12663</v>
      </c>
      <c r="EC266" s="367">
        <v>89267</v>
      </c>
      <c r="ED266" s="367">
        <v>26914</v>
      </c>
      <c r="EE266" s="367">
        <v>1008108</v>
      </c>
      <c r="EF266" s="367">
        <v>341212</v>
      </c>
      <c r="EG266" s="367">
        <v>279179</v>
      </c>
      <c r="EH266" s="367">
        <v>194937</v>
      </c>
      <c r="EI266" s="367">
        <v>580877</v>
      </c>
      <c r="EJ266" s="367">
        <v>0</v>
      </c>
      <c r="EK266" s="367">
        <v>35302</v>
      </c>
      <c r="EL266" s="367">
        <v>193189</v>
      </c>
      <c r="EM266" s="367">
        <v>95101</v>
      </c>
      <c r="EN266" s="367">
        <v>85626</v>
      </c>
      <c r="EO266" s="367">
        <v>22235</v>
      </c>
      <c r="EP266" s="367">
        <v>25779</v>
      </c>
      <c r="EQ266" s="367">
        <v>14216</v>
      </c>
      <c r="ER266" s="367">
        <v>48049</v>
      </c>
      <c r="ES266" s="367">
        <v>0</v>
      </c>
      <c r="ET266" s="367">
        <v>0</v>
      </c>
      <c r="EU266" s="367">
        <v>0</v>
      </c>
      <c r="EV266" s="367">
        <v>0</v>
      </c>
      <c r="EW266" s="367">
        <v>531820</v>
      </c>
      <c r="EX266" s="367">
        <v>128824</v>
      </c>
      <c r="EY266" s="367">
        <v>122186</v>
      </c>
      <c r="EZ266" s="367">
        <v>76024</v>
      </c>
      <c r="FA266" s="367">
        <v>246385</v>
      </c>
      <c r="FB266" s="367">
        <v>7013</v>
      </c>
      <c r="FC266" s="367">
        <v>5783</v>
      </c>
      <c r="FD266" s="367">
        <v>70320</v>
      </c>
      <c r="FE266" s="367">
        <v>51633</v>
      </c>
      <c r="FF266" s="367">
        <v>125386</v>
      </c>
      <c r="FG266" s="367">
        <v>44049</v>
      </c>
      <c r="FH266" s="367">
        <v>55258</v>
      </c>
      <c r="FI266" s="367">
        <v>9632</v>
      </c>
      <c r="FJ266" s="367">
        <v>32304</v>
      </c>
      <c r="FK266" s="367">
        <v>0</v>
      </c>
      <c r="FL266" s="367">
        <v>0</v>
      </c>
      <c r="FM266" s="367">
        <v>4468</v>
      </c>
      <c r="FN266" s="367">
        <v>0</v>
      </c>
      <c r="FO266" s="367">
        <v>5373</v>
      </c>
      <c r="FP266" s="367">
        <v>0</v>
      </c>
      <c r="FQ266" s="367">
        <v>0</v>
      </c>
      <c r="FR266" s="367">
        <v>0</v>
      </c>
      <c r="FS266" s="367">
        <v>5373</v>
      </c>
      <c r="FT266" s="367">
        <v>0</v>
      </c>
      <c r="FU266" s="367">
        <v>0</v>
      </c>
      <c r="FV266" s="367">
        <v>0</v>
      </c>
      <c r="FW266" s="367">
        <v>0</v>
      </c>
      <c r="FX266" s="367">
        <v>585320</v>
      </c>
      <c r="FY266" s="367">
        <v>166101</v>
      </c>
      <c r="FZ266" s="367">
        <v>113706</v>
      </c>
      <c r="GA266" s="367">
        <v>147404</v>
      </c>
      <c r="GB266" s="367">
        <v>402035</v>
      </c>
      <c r="GC266" s="367">
        <v>0</v>
      </c>
      <c r="GD266" s="367">
        <v>12498</v>
      </c>
      <c r="GE266" s="367">
        <v>54788</v>
      </c>
      <c r="GF266" s="367">
        <v>0</v>
      </c>
      <c r="GG266" s="367">
        <v>264084</v>
      </c>
      <c r="GH266" s="367">
        <v>6575</v>
      </c>
      <c r="GI266" s="367">
        <v>0</v>
      </c>
      <c r="GJ266" s="367">
        <v>21359</v>
      </c>
      <c r="GK266" s="367">
        <v>68902</v>
      </c>
      <c r="GL266" s="367">
        <v>213693</v>
      </c>
      <c r="GM266" s="367">
        <v>0</v>
      </c>
      <c r="GN266" s="367">
        <v>0</v>
      </c>
      <c r="GO266" s="367">
        <v>0</v>
      </c>
      <c r="GP266" s="367">
        <v>4543</v>
      </c>
      <c r="GQ266" s="367">
        <v>0</v>
      </c>
      <c r="GR266" s="367">
        <v>2630</v>
      </c>
      <c r="GS266" s="367">
        <v>1046</v>
      </c>
      <c r="GT266" s="367">
        <v>0</v>
      </c>
      <c r="GU266" s="367">
        <v>0</v>
      </c>
      <c r="GV266" s="367">
        <v>0</v>
      </c>
      <c r="GW266" s="367">
        <v>0</v>
      </c>
      <c r="GX266" s="367">
        <v>0</v>
      </c>
      <c r="GY266" s="367">
        <v>281449</v>
      </c>
      <c r="GZ266" s="367">
        <v>95211</v>
      </c>
      <c r="HA266" s="367">
        <v>75827</v>
      </c>
      <c r="HB266" s="367">
        <v>14088</v>
      </c>
      <c r="HC266" s="367">
        <v>113497</v>
      </c>
      <c r="HD266" s="367">
        <v>14874</v>
      </c>
      <c r="HE266" s="367">
        <v>0</v>
      </c>
      <c r="HF266" s="367">
        <v>34075</v>
      </c>
      <c r="HG266" s="367">
        <v>22316</v>
      </c>
      <c r="HH266" s="367">
        <v>1003687</v>
      </c>
    </row>
    <row r="267" spans="1:216" ht="15" x14ac:dyDescent="0.25">
      <c r="A267" s="354" t="s">
        <v>452</v>
      </c>
      <c r="B267" s="367">
        <v>4949343</v>
      </c>
      <c r="C267" s="367">
        <v>1372193</v>
      </c>
      <c r="D267" s="367">
        <v>886749</v>
      </c>
      <c r="E267" s="367">
        <v>397288</v>
      </c>
      <c r="F267" s="367">
        <v>250436</v>
      </c>
      <c r="G267" s="367">
        <v>231053</v>
      </c>
      <c r="H267" s="367">
        <v>505058</v>
      </c>
      <c r="I267" s="367">
        <v>243317</v>
      </c>
      <c r="J267" s="367">
        <v>343579</v>
      </c>
      <c r="K267" s="367">
        <v>110579</v>
      </c>
      <c r="L267" s="367">
        <v>78890</v>
      </c>
      <c r="M267" s="367">
        <v>36520</v>
      </c>
      <c r="N267" s="367">
        <v>63805</v>
      </c>
      <c r="O267" s="367">
        <v>34364</v>
      </c>
      <c r="P267" s="367">
        <v>40657</v>
      </c>
      <c r="Q267" s="367">
        <v>172849</v>
      </c>
      <c r="R267" s="367">
        <v>34739</v>
      </c>
      <c r="S267" s="367">
        <v>79398</v>
      </c>
      <c r="T267" s="367">
        <v>346944</v>
      </c>
      <c r="U267" s="367">
        <v>262535</v>
      </c>
      <c r="V267" s="367">
        <v>131061</v>
      </c>
      <c r="W267" s="367">
        <v>167716</v>
      </c>
      <c r="X267" s="367">
        <v>134619</v>
      </c>
      <c r="Y267" s="367">
        <v>51353</v>
      </c>
      <c r="Z267" s="367">
        <v>3133908</v>
      </c>
      <c r="AA267" s="367">
        <v>3001664</v>
      </c>
      <c r="AB267" s="367">
        <v>332832</v>
      </c>
      <c r="AC267" s="367">
        <v>1378598</v>
      </c>
      <c r="AD267" s="367">
        <v>759293</v>
      </c>
      <c r="AE267" s="367">
        <v>86690</v>
      </c>
      <c r="AF267" s="367">
        <v>550254</v>
      </c>
      <c r="AG267" s="367">
        <v>614575</v>
      </c>
      <c r="AH267" s="367">
        <v>877035</v>
      </c>
      <c r="AI267" s="367">
        <v>367764</v>
      </c>
      <c r="AJ267" s="367">
        <v>1204515</v>
      </c>
      <c r="AK267" s="367">
        <v>256176</v>
      </c>
      <c r="AL267" s="367">
        <v>62141</v>
      </c>
      <c r="AM267" s="367">
        <v>484438</v>
      </c>
      <c r="AN267" s="367">
        <v>25724</v>
      </c>
      <c r="AO267" s="367">
        <v>193137</v>
      </c>
      <c r="AP267" s="367">
        <v>163457</v>
      </c>
      <c r="AQ267" s="367">
        <v>0</v>
      </c>
      <c r="AR267" s="367">
        <v>60035</v>
      </c>
      <c r="AS267" s="367">
        <v>7368</v>
      </c>
      <c r="AT267" s="367">
        <v>26855</v>
      </c>
      <c r="AU267" s="367">
        <v>33606</v>
      </c>
      <c r="AV267" s="367">
        <v>98117</v>
      </c>
      <c r="AW267" s="367">
        <v>2201</v>
      </c>
      <c r="AX267" s="367">
        <v>0</v>
      </c>
      <c r="AY267" s="367">
        <v>2123065</v>
      </c>
      <c r="AZ267" s="367">
        <v>311317</v>
      </c>
      <c r="BA267" s="367">
        <v>44499</v>
      </c>
      <c r="BB267" s="367">
        <v>25312</v>
      </c>
      <c r="BC267" s="367">
        <v>226532</v>
      </c>
      <c r="BD267" s="367">
        <v>12863</v>
      </c>
      <c r="BE267" s="367">
        <v>0</v>
      </c>
      <c r="BF267" s="367">
        <v>0</v>
      </c>
      <c r="BG267" s="367">
        <v>14527</v>
      </c>
      <c r="BH267" s="367">
        <v>0</v>
      </c>
      <c r="BI267" s="367">
        <v>0</v>
      </c>
      <c r="BJ267" s="367">
        <v>14527</v>
      </c>
      <c r="BK267" s="367">
        <v>0</v>
      </c>
      <c r="BL267" s="367">
        <v>0</v>
      </c>
      <c r="BM267" s="367">
        <v>0</v>
      </c>
      <c r="BN267" s="367">
        <v>731283</v>
      </c>
      <c r="BO267" s="367">
        <v>25096</v>
      </c>
      <c r="BP267" s="367">
        <v>12301</v>
      </c>
      <c r="BQ267" s="367">
        <v>687619</v>
      </c>
      <c r="BR267" s="367">
        <v>26883</v>
      </c>
      <c r="BS267" s="367">
        <v>0</v>
      </c>
      <c r="BT267" s="367">
        <v>0</v>
      </c>
      <c r="BU267" s="367">
        <v>742519</v>
      </c>
      <c r="BV267" s="367">
        <v>6431</v>
      </c>
      <c r="BW267" s="367">
        <v>7237</v>
      </c>
      <c r="BX267" s="367">
        <v>725147</v>
      </c>
      <c r="BY267" s="367">
        <v>16288</v>
      </c>
      <c r="BZ267" s="367">
        <v>0</v>
      </c>
      <c r="CA267" s="367">
        <v>0</v>
      </c>
      <c r="CB267" s="367">
        <v>47819</v>
      </c>
      <c r="CC267" s="367">
        <v>40365</v>
      </c>
      <c r="CD267" s="367">
        <v>2942</v>
      </c>
      <c r="CE267" s="367">
        <v>15792</v>
      </c>
      <c r="CF267" s="367">
        <v>0</v>
      </c>
      <c r="CG267" s="367">
        <v>0</v>
      </c>
      <c r="CH267" s="367">
        <v>0</v>
      </c>
      <c r="CI267" s="367">
        <v>1069019</v>
      </c>
      <c r="CJ267" s="367">
        <v>178186</v>
      </c>
      <c r="CK267" s="367">
        <v>32648</v>
      </c>
      <c r="CL267" s="367">
        <v>726838</v>
      </c>
      <c r="CM267" s="367">
        <v>41035</v>
      </c>
      <c r="CN267" s="367">
        <v>0</v>
      </c>
      <c r="CO267" s="367">
        <v>433422</v>
      </c>
      <c r="CP267" s="367">
        <v>1028335</v>
      </c>
      <c r="CQ267" s="367">
        <v>130450</v>
      </c>
      <c r="CR267" s="367">
        <v>373246</v>
      </c>
      <c r="CS267" s="367">
        <v>93340</v>
      </c>
      <c r="CT267" s="367">
        <v>335094</v>
      </c>
      <c r="CU267" s="367">
        <v>248067</v>
      </c>
      <c r="CV267" s="367">
        <v>165143</v>
      </c>
      <c r="CW267" s="367">
        <v>148219</v>
      </c>
      <c r="CX267" s="367">
        <v>0</v>
      </c>
      <c r="CY267" s="367">
        <v>0</v>
      </c>
      <c r="CZ267" s="367">
        <v>0</v>
      </c>
      <c r="DA267" s="367">
        <v>32473</v>
      </c>
      <c r="DB267" s="367">
        <v>111331</v>
      </c>
      <c r="DC267" s="367">
        <v>6125</v>
      </c>
      <c r="DD267" s="367">
        <v>2223555</v>
      </c>
      <c r="DE267" s="367">
        <v>1043250</v>
      </c>
      <c r="DF267" s="367">
        <v>1068502</v>
      </c>
      <c r="DG267" s="367">
        <v>1039456</v>
      </c>
      <c r="DH267" s="367">
        <v>49117</v>
      </c>
      <c r="DI267" s="367">
        <v>27827</v>
      </c>
      <c r="DJ267" s="367">
        <v>0</v>
      </c>
      <c r="DK267" s="367">
        <v>3448666</v>
      </c>
      <c r="DL267" s="367">
        <v>2599538</v>
      </c>
      <c r="DM267" s="367">
        <v>1713374</v>
      </c>
      <c r="DN267" s="367">
        <v>468958</v>
      </c>
      <c r="DO267" s="367">
        <v>382823</v>
      </c>
      <c r="DP267" s="367">
        <v>358293</v>
      </c>
      <c r="DQ267" s="367">
        <v>1041939</v>
      </c>
      <c r="DR267" s="367">
        <v>5897</v>
      </c>
      <c r="DS267" s="367">
        <v>91909</v>
      </c>
      <c r="DT267" s="367">
        <v>255432</v>
      </c>
      <c r="DU267" s="367">
        <v>161711</v>
      </c>
      <c r="DV267" s="367">
        <v>1323415</v>
      </c>
      <c r="DW267" s="367">
        <v>437204</v>
      </c>
      <c r="DX267" s="367">
        <v>330712</v>
      </c>
      <c r="DY267" s="367">
        <v>169943</v>
      </c>
      <c r="DZ267" s="367">
        <v>773917</v>
      </c>
      <c r="EA267" s="367">
        <v>0</v>
      </c>
      <c r="EB267" s="367">
        <v>35541</v>
      </c>
      <c r="EC267" s="367">
        <v>203462</v>
      </c>
      <c r="ED267" s="367">
        <v>141681</v>
      </c>
      <c r="EE267" s="367">
        <v>2396511</v>
      </c>
      <c r="EF267" s="367">
        <v>817130</v>
      </c>
      <c r="EG267" s="367">
        <v>658764</v>
      </c>
      <c r="EH267" s="367">
        <v>415736</v>
      </c>
      <c r="EI267" s="367">
        <v>1506436</v>
      </c>
      <c r="EJ267" s="367">
        <v>5897</v>
      </c>
      <c r="EK267" s="367">
        <v>115738</v>
      </c>
      <c r="EL267" s="367">
        <v>424143</v>
      </c>
      <c r="EM267" s="367">
        <v>233764</v>
      </c>
      <c r="EN267" s="367">
        <v>392115</v>
      </c>
      <c r="EO267" s="367">
        <v>66707</v>
      </c>
      <c r="EP267" s="367">
        <v>34400</v>
      </c>
      <c r="EQ267" s="367">
        <v>108839</v>
      </c>
      <c r="ER267" s="367">
        <v>149651</v>
      </c>
      <c r="ES267" s="367">
        <v>0</v>
      </c>
      <c r="ET267" s="367">
        <v>3911</v>
      </c>
      <c r="EU267" s="367">
        <v>21443</v>
      </c>
      <c r="EV267" s="367">
        <v>16479</v>
      </c>
      <c r="EW267" s="367">
        <v>813875</v>
      </c>
      <c r="EX267" s="367">
        <v>266121</v>
      </c>
      <c r="EY267" s="367">
        <v>136126</v>
      </c>
      <c r="EZ267" s="367">
        <v>121787</v>
      </c>
      <c r="FA267" s="367">
        <v>360902</v>
      </c>
      <c r="FB267" s="367">
        <v>3457</v>
      </c>
      <c r="FC267" s="367">
        <v>59617</v>
      </c>
      <c r="FD267" s="367">
        <v>129748</v>
      </c>
      <c r="FE267" s="367">
        <v>37511</v>
      </c>
      <c r="FF267" s="367">
        <v>274295</v>
      </c>
      <c r="FG267" s="367">
        <v>121248</v>
      </c>
      <c r="FH267" s="367">
        <v>15855</v>
      </c>
      <c r="FI267" s="367">
        <v>61340</v>
      </c>
      <c r="FJ267" s="367">
        <v>36191</v>
      </c>
      <c r="FK267" s="367">
        <v>3660</v>
      </c>
      <c r="FL267" s="367">
        <v>2034</v>
      </c>
      <c r="FM267" s="367">
        <v>16306</v>
      </c>
      <c r="FN267" s="367">
        <v>5194</v>
      </c>
      <c r="FO267" s="367">
        <v>83558</v>
      </c>
      <c r="FP267" s="367">
        <v>44759</v>
      </c>
      <c r="FQ267" s="367">
        <v>0</v>
      </c>
      <c r="FR267" s="367">
        <v>0</v>
      </c>
      <c r="FS267" s="367">
        <v>33675</v>
      </c>
      <c r="FT267" s="367">
        <v>0</v>
      </c>
      <c r="FU267" s="367">
        <v>0</v>
      </c>
      <c r="FV267" s="367">
        <v>3457</v>
      </c>
      <c r="FW267" s="367">
        <v>0</v>
      </c>
      <c r="FX267" s="367">
        <v>905995</v>
      </c>
      <c r="FY267" s="367">
        <v>236552</v>
      </c>
      <c r="FZ267" s="367">
        <v>190684</v>
      </c>
      <c r="GA267" s="367">
        <v>92430</v>
      </c>
      <c r="GB267" s="367">
        <v>565141</v>
      </c>
      <c r="GC267" s="367">
        <v>0</v>
      </c>
      <c r="GD267" s="367">
        <v>19910</v>
      </c>
      <c r="GE267" s="367">
        <v>39562</v>
      </c>
      <c r="GF267" s="367">
        <v>15688</v>
      </c>
      <c r="GG267" s="367">
        <v>225258</v>
      </c>
      <c r="GH267" s="367">
        <v>0</v>
      </c>
      <c r="GI267" s="367">
        <v>2717</v>
      </c>
      <c r="GJ267" s="367">
        <v>0</v>
      </c>
      <c r="GK267" s="367">
        <v>124986</v>
      </c>
      <c r="GL267" s="367">
        <v>143599</v>
      </c>
      <c r="GM267" s="367">
        <v>0</v>
      </c>
      <c r="GN267" s="367">
        <v>0</v>
      </c>
      <c r="GO267" s="367">
        <v>0</v>
      </c>
      <c r="GP267" s="367">
        <v>60470</v>
      </c>
      <c r="GQ267" s="367">
        <v>2334</v>
      </c>
      <c r="GR267" s="367">
        <v>37343</v>
      </c>
      <c r="GS267" s="367">
        <v>21317</v>
      </c>
      <c r="GT267" s="367">
        <v>0</v>
      </c>
      <c r="GU267" s="367">
        <v>0</v>
      </c>
      <c r="GV267" s="367">
        <v>0</v>
      </c>
      <c r="GW267" s="367">
        <v>0</v>
      </c>
      <c r="GX267" s="367">
        <v>0</v>
      </c>
      <c r="GY267" s="367">
        <v>459262</v>
      </c>
      <c r="GZ267" s="367">
        <v>156628</v>
      </c>
      <c r="HA267" s="367">
        <v>116505</v>
      </c>
      <c r="HB267" s="367">
        <v>22329</v>
      </c>
      <c r="HC267" s="367">
        <v>155549</v>
      </c>
      <c r="HD267" s="367">
        <v>26575</v>
      </c>
      <c r="HE267" s="367">
        <v>28091</v>
      </c>
      <c r="HF267" s="367">
        <v>90080</v>
      </c>
      <c r="HG267" s="367">
        <v>19053</v>
      </c>
      <c r="HH267" s="367">
        <v>2013680</v>
      </c>
    </row>
    <row r="268" spans="1:216" ht="15" x14ac:dyDescent="0.25">
      <c r="A268" s="354" t="s">
        <v>453</v>
      </c>
      <c r="B268" s="367">
        <v>9767943</v>
      </c>
      <c r="C268" s="367">
        <v>3704458</v>
      </c>
      <c r="D268" s="367">
        <v>2704204</v>
      </c>
      <c r="E268" s="367">
        <v>1861052</v>
      </c>
      <c r="F268" s="367">
        <v>1191687</v>
      </c>
      <c r="G268" s="367">
        <v>1020634</v>
      </c>
      <c r="H268" s="367">
        <v>986815</v>
      </c>
      <c r="I268" s="367">
        <v>513616</v>
      </c>
      <c r="J268" s="367">
        <v>680335</v>
      </c>
      <c r="K268" s="367">
        <v>418970</v>
      </c>
      <c r="L268" s="367">
        <v>253909</v>
      </c>
      <c r="M268" s="367">
        <v>199334</v>
      </c>
      <c r="N268" s="367">
        <v>183629</v>
      </c>
      <c r="O268" s="367">
        <v>93318</v>
      </c>
      <c r="P268" s="367">
        <v>88973</v>
      </c>
      <c r="Q268" s="367">
        <v>409919</v>
      </c>
      <c r="R268" s="367">
        <v>136487</v>
      </c>
      <c r="S268" s="367">
        <v>239182</v>
      </c>
      <c r="T268" s="367">
        <v>1262537</v>
      </c>
      <c r="U268" s="367">
        <v>875339</v>
      </c>
      <c r="V268" s="367">
        <v>494065</v>
      </c>
      <c r="W268" s="367">
        <v>683441</v>
      </c>
      <c r="X268" s="367">
        <v>554682</v>
      </c>
      <c r="Y268" s="367">
        <v>143108</v>
      </c>
      <c r="Z268" s="367">
        <v>6589497</v>
      </c>
      <c r="AA268" s="367">
        <v>6022284</v>
      </c>
      <c r="AB268" s="367">
        <v>585413</v>
      </c>
      <c r="AC268" s="367">
        <v>3105207</v>
      </c>
      <c r="AD268" s="367">
        <v>1599493</v>
      </c>
      <c r="AE268" s="367">
        <v>162714</v>
      </c>
      <c r="AF268" s="367">
        <v>1178982</v>
      </c>
      <c r="AG268" s="367">
        <v>1351299</v>
      </c>
      <c r="AH268" s="367">
        <v>2337870</v>
      </c>
      <c r="AI268" s="367">
        <v>1104002</v>
      </c>
      <c r="AJ268" s="367">
        <v>2176809</v>
      </c>
      <c r="AK268" s="367">
        <v>437728</v>
      </c>
      <c r="AL268" s="367">
        <v>68324</v>
      </c>
      <c r="AM268" s="367">
        <v>1773955</v>
      </c>
      <c r="AN268" s="367">
        <v>35393</v>
      </c>
      <c r="AO268" s="367">
        <v>753042</v>
      </c>
      <c r="AP268" s="367">
        <v>650570</v>
      </c>
      <c r="AQ268" s="367">
        <v>4250</v>
      </c>
      <c r="AR268" s="367">
        <v>309274</v>
      </c>
      <c r="AS268" s="367">
        <v>96008</v>
      </c>
      <c r="AT268" s="367">
        <v>267273</v>
      </c>
      <c r="AU268" s="367">
        <v>96440</v>
      </c>
      <c r="AV268" s="367">
        <v>270449</v>
      </c>
      <c r="AW268" s="367">
        <v>30682</v>
      </c>
      <c r="AX268" s="367">
        <v>6675</v>
      </c>
      <c r="AY268" s="367">
        <v>3728399</v>
      </c>
      <c r="AZ268" s="367">
        <v>630546</v>
      </c>
      <c r="BA268" s="367">
        <v>53551</v>
      </c>
      <c r="BB268" s="367">
        <v>30325</v>
      </c>
      <c r="BC268" s="367">
        <v>552028</v>
      </c>
      <c r="BD268" s="367">
        <v>49559</v>
      </c>
      <c r="BE268" s="367">
        <v>0</v>
      </c>
      <c r="BF268" s="367">
        <v>0</v>
      </c>
      <c r="BG268" s="367">
        <v>94081</v>
      </c>
      <c r="BH268" s="367">
        <v>40076</v>
      </c>
      <c r="BI268" s="367">
        <v>18279</v>
      </c>
      <c r="BJ268" s="367">
        <v>70159</v>
      </c>
      <c r="BK268" s="367">
        <v>0</v>
      </c>
      <c r="BL268" s="367">
        <v>0</v>
      </c>
      <c r="BM268" s="367">
        <v>0</v>
      </c>
      <c r="BN268" s="367">
        <v>1537402</v>
      </c>
      <c r="BO268" s="367">
        <v>26896</v>
      </c>
      <c r="BP268" s="367">
        <v>13448</v>
      </c>
      <c r="BQ268" s="367">
        <v>1503548</v>
      </c>
      <c r="BR268" s="367">
        <v>0</v>
      </c>
      <c r="BS268" s="367">
        <v>0</v>
      </c>
      <c r="BT268" s="367">
        <v>0</v>
      </c>
      <c r="BU268" s="367">
        <v>852209</v>
      </c>
      <c r="BV268" s="367">
        <v>20190</v>
      </c>
      <c r="BW268" s="367">
        <v>0</v>
      </c>
      <c r="BX268" s="367">
        <v>845058</v>
      </c>
      <c r="BY268" s="367">
        <v>24677</v>
      </c>
      <c r="BZ268" s="367">
        <v>0</v>
      </c>
      <c r="CA268" s="367">
        <v>0</v>
      </c>
      <c r="CB268" s="367">
        <v>150767</v>
      </c>
      <c r="CC268" s="367">
        <v>70086</v>
      </c>
      <c r="CD268" s="367">
        <v>36189</v>
      </c>
      <c r="CE268" s="367">
        <v>65411</v>
      </c>
      <c r="CF268" s="367">
        <v>0</v>
      </c>
      <c r="CG268" s="367">
        <v>0</v>
      </c>
      <c r="CH268" s="367">
        <v>0</v>
      </c>
      <c r="CI268" s="367">
        <v>1866390</v>
      </c>
      <c r="CJ268" s="367">
        <v>626095</v>
      </c>
      <c r="CK268" s="367">
        <v>86528</v>
      </c>
      <c r="CL268" s="367">
        <v>1235487</v>
      </c>
      <c r="CM268" s="367">
        <v>0</v>
      </c>
      <c r="CN268" s="367">
        <v>0</v>
      </c>
      <c r="CO268" s="367">
        <v>419092</v>
      </c>
      <c r="CP268" s="367">
        <v>1965822</v>
      </c>
      <c r="CQ268" s="367">
        <v>302951</v>
      </c>
      <c r="CR268" s="367">
        <v>682860</v>
      </c>
      <c r="CS268" s="367">
        <v>165769</v>
      </c>
      <c r="CT268" s="367">
        <v>646218</v>
      </c>
      <c r="CU268" s="367">
        <v>348513</v>
      </c>
      <c r="CV268" s="367">
        <v>331361</v>
      </c>
      <c r="CW268" s="367">
        <v>263284</v>
      </c>
      <c r="CX268" s="367">
        <v>0</v>
      </c>
      <c r="CY268" s="367">
        <v>0</v>
      </c>
      <c r="CZ268" s="367">
        <v>0</v>
      </c>
      <c r="DA268" s="367">
        <v>119950</v>
      </c>
      <c r="DB268" s="367">
        <v>134447</v>
      </c>
      <c r="DC268" s="367">
        <v>48066</v>
      </c>
      <c r="DD268" s="367">
        <v>4515531</v>
      </c>
      <c r="DE268" s="367">
        <v>1940432</v>
      </c>
      <c r="DF268" s="367">
        <v>2095359</v>
      </c>
      <c r="DG268" s="367">
        <v>2465360</v>
      </c>
      <c r="DH268" s="367">
        <v>193100</v>
      </c>
      <c r="DI268" s="367">
        <v>52435</v>
      </c>
      <c r="DJ268" s="367">
        <v>41404</v>
      </c>
      <c r="DK268" s="367">
        <v>6135441</v>
      </c>
      <c r="DL268" s="367">
        <v>4672156</v>
      </c>
      <c r="DM268" s="367">
        <v>2763970</v>
      </c>
      <c r="DN268" s="367">
        <v>837705</v>
      </c>
      <c r="DO268" s="367">
        <v>684562</v>
      </c>
      <c r="DP268" s="367">
        <v>522136</v>
      </c>
      <c r="DQ268" s="367">
        <v>1454017</v>
      </c>
      <c r="DR268" s="367">
        <v>0</v>
      </c>
      <c r="DS268" s="367">
        <v>175974</v>
      </c>
      <c r="DT268" s="367">
        <v>502978</v>
      </c>
      <c r="DU268" s="367">
        <v>240777</v>
      </c>
      <c r="DV268" s="367">
        <v>2829244</v>
      </c>
      <c r="DW268" s="367">
        <v>986622</v>
      </c>
      <c r="DX268" s="367">
        <v>817307</v>
      </c>
      <c r="DY268" s="367">
        <v>396489</v>
      </c>
      <c r="DZ268" s="367">
        <v>1680390</v>
      </c>
      <c r="EA268" s="367">
        <v>0</v>
      </c>
      <c r="EB268" s="367">
        <v>161263</v>
      </c>
      <c r="EC268" s="367">
        <v>534458</v>
      </c>
      <c r="ED268" s="367">
        <v>314596</v>
      </c>
      <c r="EE268" s="367">
        <v>4429340</v>
      </c>
      <c r="EF268" s="367">
        <v>1644723</v>
      </c>
      <c r="EG268" s="367">
        <v>1338007</v>
      </c>
      <c r="EH268" s="367">
        <v>771146</v>
      </c>
      <c r="EI268" s="367">
        <v>2584580</v>
      </c>
      <c r="EJ268" s="367">
        <v>0</v>
      </c>
      <c r="EK268" s="367">
        <v>274719</v>
      </c>
      <c r="EL268" s="367">
        <v>934086</v>
      </c>
      <c r="EM268" s="367">
        <v>506558</v>
      </c>
      <c r="EN268" s="367">
        <v>659161</v>
      </c>
      <c r="EO268" s="367">
        <v>110034</v>
      </c>
      <c r="EP268" s="367">
        <v>90076</v>
      </c>
      <c r="EQ268" s="367">
        <v>127728</v>
      </c>
      <c r="ER268" s="367">
        <v>304266</v>
      </c>
      <c r="ES268" s="367">
        <v>0</v>
      </c>
      <c r="ET268" s="367">
        <v>29300</v>
      </c>
      <c r="EU268" s="367">
        <v>41540</v>
      </c>
      <c r="EV268" s="367">
        <v>32458</v>
      </c>
      <c r="EW268" s="367">
        <v>1557211</v>
      </c>
      <c r="EX268" s="367">
        <v>380261</v>
      </c>
      <c r="EY268" s="367">
        <v>272314</v>
      </c>
      <c r="EZ268" s="367">
        <v>217929</v>
      </c>
      <c r="FA268" s="367">
        <v>784874</v>
      </c>
      <c r="FB268" s="367">
        <v>16570</v>
      </c>
      <c r="FC268" s="367">
        <v>74066</v>
      </c>
      <c r="FD268" s="367">
        <v>226956</v>
      </c>
      <c r="FE268" s="367">
        <v>93439</v>
      </c>
      <c r="FF268" s="367">
        <v>421930</v>
      </c>
      <c r="FG268" s="367">
        <v>129573</v>
      </c>
      <c r="FH268" s="367">
        <v>90894</v>
      </c>
      <c r="FI268" s="367">
        <v>79541</v>
      </c>
      <c r="FJ268" s="367">
        <v>59756</v>
      </c>
      <c r="FK268" s="367">
        <v>7194</v>
      </c>
      <c r="FL268" s="367">
        <v>4153</v>
      </c>
      <c r="FM268" s="367">
        <v>10172</v>
      </c>
      <c r="FN268" s="367">
        <v>4401</v>
      </c>
      <c r="FO268" s="367">
        <v>324464</v>
      </c>
      <c r="FP268" s="367">
        <v>296746</v>
      </c>
      <c r="FQ268" s="367">
        <v>7102</v>
      </c>
      <c r="FR268" s="367">
        <v>3499</v>
      </c>
      <c r="FS268" s="367">
        <v>55369</v>
      </c>
      <c r="FT268" s="367">
        <v>0</v>
      </c>
      <c r="FU268" s="367">
        <v>0</v>
      </c>
      <c r="FV268" s="367">
        <v>0</v>
      </c>
      <c r="FW268" s="367">
        <v>0</v>
      </c>
      <c r="FX268" s="367">
        <v>1686522</v>
      </c>
      <c r="FY268" s="367">
        <v>465052</v>
      </c>
      <c r="FZ268" s="367">
        <v>383954</v>
      </c>
      <c r="GA268" s="367">
        <v>235288</v>
      </c>
      <c r="GB268" s="367">
        <v>881676</v>
      </c>
      <c r="GC268" s="367">
        <v>0</v>
      </c>
      <c r="GD268" s="367">
        <v>46815</v>
      </c>
      <c r="GE268" s="367">
        <v>85406</v>
      </c>
      <c r="GF268" s="367">
        <v>20330</v>
      </c>
      <c r="GG268" s="367">
        <v>287990</v>
      </c>
      <c r="GH268" s="367">
        <v>24476</v>
      </c>
      <c r="GI268" s="367">
        <v>0</v>
      </c>
      <c r="GJ268" s="367">
        <v>7583</v>
      </c>
      <c r="GK268" s="367">
        <v>208664</v>
      </c>
      <c r="GL268" s="367">
        <v>164931</v>
      </c>
      <c r="GM268" s="367">
        <v>0</v>
      </c>
      <c r="GN268" s="367">
        <v>0</v>
      </c>
      <c r="GO268" s="367">
        <v>0</v>
      </c>
      <c r="GP268" s="367">
        <v>145270</v>
      </c>
      <c r="GQ268" s="367">
        <v>17973</v>
      </c>
      <c r="GR268" s="367">
        <v>95086</v>
      </c>
      <c r="GS268" s="367">
        <v>43772</v>
      </c>
      <c r="GT268" s="367">
        <v>0</v>
      </c>
      <c r="GU268" s="367">
        <v>0</v>
      </c>
      <c r="GV268" s="367">
        <v>0</v>
      </c>
      <c r="GW268" s="367">
        <v>0</v>
      </c>
      <c r="GX268" s="367">
        <v>0</v>
      </c>
      <c r="GY268" s="367">
        <v>576436</v>
      </c>
      <c r="GZ268" s="367">
        <v>226631</v>
      </c>
      <c r="HA268" s="367">
        <v>120325</v>
      </c>
      <c r="HB268" s="367">
        <v>33479</v>
      </c>
      <c r="HC268" s="367">
        <v>268811</v>
      </c>
      <c r="HD268" s="367">
        <v>0</v>
      </c>
      <c r="HE268" s="367">
        <v>10593</v>
      </c>
      <c r="HF268" s="367">
        <v>57311</v>
      </c>
      <c r="HG268" s="367">
        <v>19986</v>
      </c>
      <c r="HH268" s="367">
        <v>3780994</v>
      </c>
    </row>
    <row r="269" spans="1:216" ht="15" x14ac:dyDescent="0.25">
      <c r="A269" s="354" t="s">
        <v>454</v>
      </c>
      <c r="B269" s="367">
        <v>11857350</v>
      </c>
      <c r="C269" s="367">
        <v>6215685</v>
      </c>
      <c r="D269" s="367">
        <v>4888523</v>
      </c>
      <c r="E269" s="367">
        <v>3907655</v>
      </c>
      <c r="F269" s="367">
        <v>2728050</v>
      </c>
      <c r="G269" s="367">
        <v>2214200</v>
      </c>
      <c r="H269" s="367">
        <v>2308423</v>
      </c>
      <c r="I269" s="367">
        <v>1150988</v>
      </c>
      <c r="J269" s="367">
        <v>1589301</v>
      </c>
      <c r="K269" s="367">
        <v>486317</v>
      </c>
      <c r="L269" s="367">
        <v>347335</v>
      </c>
      <c r="M269" s="367">
        <v>154308</v>
      </c>
      <c r="N269" s="367">
        <v>75979</v>
      </c>
      <c r="O269" s="367">
        <v>43515</v>
      </c>
      <c r="P269" s="367">
        <v>37670</v>
      </c>
      <c r="Q269" s="367">
        <v>515827</v>
      </c>
      <c r="R269" s="367">
        <v>256953</v>
      </c>
      <c r="S269" s="367">
        <v>208829</v>
      </c>
      <c r="T269" s="367">
        <v>2272374</v>
      </c>
      <c r="U269" s="367">
        <v>1755060</v>
      </c>
      <c r="V269" s="367">
        <v>1004407</v>
      </c>
      <c r="W269" s="367">
        <v>702427</v>
      </c>
      <c r="X269" s="367">
        <v>552362</v>
      </c>
      <c r="Y269" s="367">
        <v>157860</v>
      </c>
      <c r="Z269" s="367">
        <v>8550890</v>
      </c>
      <c r="AA269" s="367">
        <v>7679102</v>
      </c>
      <c r="AB269" s="367">
        <v>788752</v>
      </c>
      <c r="AC269" s="367">
        <v>3947639</v>
      </c>
      <c r="AD269" s="367">
        <v>1961171</v>
      </c>
      <c r="AE269" s="367">
        <v>93739</v>
      </c>
      <c r="AF269" s="367">
        <v>2004706</v>
      </c>
      <c r="AG269" s="367">
        <v>1345258</v>
      </c>
      <c r="AH269" s="367">
        <v>2898427</v>
      </c>
      <c r="AI269" s="367">
        <v>1215044</v>
      </c>
      <c r="AJ269" s="367">
        <v>2700863</v>
      </c>
      <c r="AK269" s="367">
        <v>662799</v>
      </c>
      <c r="AL269" s="367">
        <v>47594</v>
      </c>
      <c r="AM269" s="367">
        <v>2948645</v>
      </c>
      <c r="AN269" s="367">
        <v>26174</v>
      </c>
      <c r="AO269" s="367">
        <v>1182933</v>
      </c>
      <c r="AP269" s="367">
        <v>1016146</v>
      </c>
      <c r="AQ269" s="367">
        <v>24135</v>
      </c>
      <c r="AR269" s="367">
        <v>598716</v>
      </c>
      <c r="AS269" s="367">
        <v>210877</v>
      </c>
      <c r="AT269" s="367">
        <v>564965</v>
      </c>
      <c r="AU269" s="367">
        <v>270240</v>
      </c>
      <c r="AV269" s="367">
        <v>604689</v>
      </c>
      <c r="AW269" s="367">
        <v>91621</v>
      </c>
      <c r="AX269" s="367">
        <v>8669</v>
      </c>
      <c r="AY269" s="367">
        <v>4186374</v>
      </c>
      <c r="AZ269" s="367">
        <v>756023</v>
      </c>
      <c r="BA269" s="367">
        <v>185102</v>
      </c>
      <c r="BB269" s="367">
        <v>98347</v>
      </c>
      <c r="BC269" s="367">
        <v>529859</v>
      </c>
      <c r="BD269" s="367">
        <v>0</v>
      </c>
      <c r="BE269" s="367">
        <v>0</v>
      </c>
      <c r="BF269" s="367">
        <v>0</v>
      </c>
      <c r="BG269" s="367">
        <v>206179</v>
      </c>
      <c r="BH269" s="367">
        <v>149408</v>
      </c>
      <c r="BI269" s="367">
        <v>0</v>
      </c>
      <c r="BJ269" s="367">
        <v>63733</v>
      </c>
      <c r="BK269" s="367">
        <v>0</v>
      </c>
      <c r="BL269" s="367">
        <v>0</v>
      </c>
      <c r="BM269" s="367">
        <v>0</v>
      </c>
      <c r="BN269" s="367">
        <v>1503608</v>
      </c>
      <c r="BO269" s="367">
        <v>46455</v>
      </c>
      <c r="BP269" s="367">
        <v>79690</v>
      </c>
      <c r="BQ269" s="367">
        <v>1402532</v>
      </c>
      <c r="BR269" s="367">
        <v>27884</v>
      </c>
      <c r="BS269" s="367">
        <v>0</v>
      </c>
      <c r="BT269" s="367">
        <v>0</v>
      </c>
      <c r="BU269" s="367">
        <v>478348</v>
      </c>
      <c r="BV269" s="367">
        <v>51344</v>
      </c>
      <c r="BW269" s="367">
        <v>0</v>
      </c>
      <c r="BX269" s="367">
        <v>467681</v>
      </c>
      <c r="BY269" s="367">
        <v>0</v>
      </c>
      <c r="BZ269" s="367">
        <v>0</v>
      </c>
      <c r="CA269" s="367">
        <v>0</v>
      </c>
      <c r="CB269" s="367">
        <v>169118</v>
      </c>
      <c r="CC269" s="367">
        <v>58698</v>
      </c>
      <c r="CD269" s="367">
        <v>0</v>
      </c>
      <c r="CE269" s="367">
        <v>124988</v>
      </c>
      <c r="CF269" s="367">
        <v>0</v>
      </c>
      <c r="CG269" s="367">
        <v>0</v>
      </c>
      <c r="CH269" s="367">
        <v>0</v>
      </c>
      <c r="CI269" s="367">
        <v>2923136</v>
      </c>
      <c r="CJ269" s="367">
        <v>1429985</v>
      </c>
      <c r="CK269" s="367">
        <v>279350</v>
      </c>
      <c r="CL269" s="367">
        <v>1722787</v>
      </c>
      <c r="CM269" s="367">
        <v>0</v>
      </c>
      <c r="CN269" s="367">
        <v>0</v>
      </c>
      <c r="CO269" s="367">
        <v>501145</v>
      </c>
      <c r="CP269" s="367">
        <v>2281770</v>
      </c>
      <c r="CQ269" s="367">
        <v>388280</v>
      </c>
      <c r="CR269" s="367">
        <v>778005</v>
      </c>
      <c r="CS269" s="367">
        <v>278398</v>
      </c>
      <c r="CT269" s="367">
        <v>561326</v>
      </c>
      <c r="CU269" s="367">
        <v>274632</v>
      </c>
      <c r="CV269" s="367">
        <v>497514</v>
      </c>
      <c r="CW269" s="367">
        <v>206985</v>
      </c>
      <c r="CX269" s="367">
        <v>0</v>
      </c>
      <c r="CY269" s="367">
        <v>0</v>
      </c>
      <c r="CZ269" s="367">
        <v>0</v>
      </c>
      <c r="DA269" s="367">
        <v>62259</v>
      </c>
      <c r="DB269" s="367">
        <v>123965</v>
      </c>
      <c r="DC269" s="367">
        <v>31312</v>
      </c>
      <c r="DD269" s="367">
        <v>5217842</v>
      </c>
      <c r="DE269" s="367">
        <v>2204806</v>
      </c>
      <c r="DF269" s="367">
        <v>2828947</v>
      </c>
      <c r="DG269" s="367">
        <v>3044418</v>
      </c>
      <c r="DH269" s="367">
        <v>135219</v>
      </c>
      <c r="DI269" s="367">
        <v>59277</v>
      </c>
      <c r="DJ269" s="367">
        <v>7323</v>
      </c>
      <c r="DK269" s="367">
        <v>6151499</v>
      </c>
      <c r="DL269" s="367">
        <v>4153747</v>
      </c>
      <c r="DM269" s="367">
        <v>2449101</v>
      </c>
      <c r="DN269" s="367">
        <v>808254</v>
      </c>
      <c r="DO269" s="367">
        <v>468423</v>
      </c>
      <c r="DP269" s="367">
        <v>447892</v>
      </c>
      <c r="DQ269" s="367">
        <v>1327888</v>
      </c>
      <c r="DR269" s="367">
        <v>0</v>
      </c>
      <c r="DS269" s="367">
        <v>66255</v>
      </c>
      <c r="DT269" s="367">
        <v>421066</v>
      </c>
      <c r="DU269" s="367">
        <v>82326</v>
      </c>
      <c r="DV269" s="367">
        <v>2055003</v>
      </c>
      <c r="DW269" s="367">
        <v>609095</v>
      </c>
      <c r="DX269" s="367">
        <v>555631</v>
      </c>
      <c r="DY269" s="367">
        <v>387032</v>
      </c>
      <c r="DZ269" s="367">
        <v>1334499</v>
      </c>
      <c r="EA269" s="367">
        <v>0</v>
      </c>
      <c r="EB269" s="367">
        <v>21073</v>
      </c>
      <c r="EC269" s="367">
        <v>298511</v>
      </c>
      <c r="ED269" s="367">
        <v>143171</v>
      </c>
      <c r="EE269" s="367">
        <v>3734337</v>
      </c>
      <c r="EF269" s="367">
        <v>1289240</v>
      </c>
      <c r="EG269" s="367">
        <v>907741</v>
      </c>
      <c r="EH269" s="367">
        <v>795387</v>
      </c>
      <c r="EI269" s="367">
        <v>2242480</v>
      </c>
      <c r="EJ269" s="367">
        <v>0</v>
      </c>
      <c r="EK269" s="367">
        <v>68823</v>
      </c>
      <c r="EL269" s="367">
        <v>692231</v>
      </c>
      <c r="EM269" s="367">
        <v>163822</v>
      </c>
      <c r="EN269" s="367">
        <v>477674</v>
      </c>
      <c r="EO269" s="367">
        <v>104717</v>
      </c>
      <c r="EP269" s="367">
        <v>126398</v>
      </c>
      <c r="EQ269" s="367">
        <v>29495</v>
      </c>
      <c r="ER269" s="367">
        <v>326939</v>
      </c>
      <c r="ES269" s="367">
        <v>0</v>
      </c>
      <c r="ET269" s="367">
        <v>0</v>
      </c>
      <c r="EU269" s="367">
        <v>14953</v>
      </c>
      <c r="EV269" s="367">
        <v>47733</v>
      </c>
      <c r="EW269" s="367">
        <v>1313497</v>
      </c>
      <c r="EX269" s="367">
        <v>360873</v>
      </c>
      <c r="EY269" s="367">
        <v>251622</v>
      </c>
      <c r="EZ269" s="367">
        <v>293226</v>
      </c>
      <c r="FA269" s="367">
        <v>515519</v>
      </c>
      <c r="FB269" s="367">
        <v>0</v>
      </c>
      <c r="FC269" s="367">
        <v>0</v>
      </c>
      <c r="FD269" s="367">
        <v>128595</v>
      </c>
      <c r="FE269" s="367">
        <v>68661</v>
      </c>
      <c r="FF269" s="367">
        <v>634481</v>
      </c>
      <c r="FG269" s="367">
        <v>188949</v>
      </c>
      <c r="FH269" s="367">
        <v>40796</v>
      </c>
      <c r="FI269" s="367">
        <v>161225</v>
      </c>
      <c r="FJ269" s="367">
        <v>123798</v>
      </c>
      <c r="FK269" s="367">
        <v>60307</v>
      </c>
      <c r="FL269" s="367">
        <v>0</v>
      </c>
      <c r="FM269" s="367">
        <v>59013</v>
      </c>
      <c r="FN269" s="367">
        <v>0</v>
      </c>
      <c r="FO269" s="367">
        <v>945210</v>
      </c>
      <c r="FP269" s="367">
        <v>672301</v>
      </c>
      <c r="FQ269" s="367">
        <v>83349</v>
      </c>
      <c r="FR269" s="367">
        <v>0</v>
      </c>
      <c r="FS269" s="367">
        <v>197406</v>
      </c>
      <c r="FT269" s="367">
        <v>0</v>
      </c>
      <c r="FU269" s="367">
        <v>18075</v>
      </c>
      <c r="FV269" s="367">
        <v>35043</v>
      </c>
      <c r="FW269" s="367">
        <v>0</v>
      </c>
      <c r="FX269" s="367">
        <v>1089692</v>
      </c>
      <c r="FY269" s="367">
        <v>286175</v>
      </c>
      <c r="FZ269" s="367">
        <v>146921</v>
      </c>
      <c r="GA269" s="367">
        <v>163018</v>
      </c>
      <c r="GB269" s="367">
        <v>564624</v>
      </c>
      <c r="GC269" s="367">
        <v>0</v>
      </c>
      <c r="GD269" s="367">
        <v>0</v>
      </c>
      <c r="GE269" s="367">
        <v>57712</v>
      </c>
      <c r="GF269" s="367">
        <v>19511</v>
      </c>
      <c r="GG269" s="367">
        <v>116495</v>
      </c>
      <c r="GH269" s="367">
        <v>27733</v>
      </c>
      <c r="GI269" s="367">
        <v>0</v>
      </c>
      <c r="GJ269" s="367">
        <v>18322</v>
      </c>
      <c r="GK269" s="367">
        <v>56130</v>
      </c>
      <c r="GL269" s="367">
        <v>20385</v>
      </c>
      <c r="GM269" s="367">
        <v>0</v>
      </c>
      <c r="GN269" s="367">
        <v>0</v>
      </c>
      <c r="GO269" s="367">
        <v>0</v>
      </c>
      <c r="GP269" s="367">
        <v>346923</v>
      </c>
      <c r="GQ269" s="367">
        <v>26484</v>
      </c>
      <c r="GR269" s="367">
        <v>213437</v>
      </c>
      <c r="GS269" s="367">
        <v>113778</v>
      </c>
      <c r="GT269" s="367">
        <v>0</v>
      </c>
      <c r="GU269" s="367">
        <v>0</v>
      </c>
      <c r="GV269" s="367">
        <v>0</v>
      </c>
      <c r="GW269" s="367">
        <v>0</v>
      </c>
      <c r="GX269" s="367">
        <v>0</v>
      </c>
      <c r="GY269" s="367">
        <v>458940</v>
      </c>
      <c r="GZ269" s="367">
        <v>117399</v>
      </c>
      <c r="HA269" s="367">
        <v>89056</v>
      </c>
      <c r="HB269" s="367">
        <v>55532</v>
      </c>
      <c r="HC269" s="367">
        <v>204605</v>
      </c>
      <c r="HD269" s="367">
        <v>23107</v>
      </c>
      <c r="HE269" s="367">
        <v>0</v>
      </c>
      <c r="HF269" s="367">
        <v>80234</v>
      </c>
      <c r="HG269" s="367">
        <v>25935</v>
      </c>
      <c r="HH269" s="367">
        <v>3364028</v>
      </c>
    </row>
    <row r="270" spans="1:216" ht="15" x14ac:dyDescent="0.25">
      <c r="A270" s="354" t="s">
        <v>455</v>
      </c>
      <c r="B270" s="367">
        <v>14982550</v>
      </c>
      <c r="C270" s="367">
        <v>5469269</v>
      </c>
      <c r="D270" s="367">
        <v>4234180</v>
      </c>
      <c r="E270" s="367">
        <v>3347332</v>
      </c>
      <c r="F270" s="367">
        <v>2171061</v>
      </c>
      <c r="G270" s="367">
        <v>1828403</v>
      </c>
      <c r="H270" s="367">
        <v>1650031</v>
      </c>
      <c r="I270" s="367">
        <v>856167</v>
      </c>
      <c r="J270" s="367">
        <v>1116977</v>
      </c>
      <c r="K270" s="367">
        <v>322750</v>
      </c>
      <c r="L270" s="367">
        <v>241986</v>
      </c>
      <c r="M270" s="367">
        <v>79601</v>
      </c>
      <c r="N270" s="367">
        <v>153501</v>
      </c>
      <c r="O270" s="367">
        <v>101582</v>
      </c>
      <c r="P270" s="367">
        <v>61895</v>
      </c>
      <c r="Q270" s="367">
        <v>417494</v>
      </c>
      <c r="R270" s="367">
        <v>146754</v>
      </c>
      <c r="S270" s="367">
        <v>168634</v>
      </c>
      <c r="T270" s="367">
        <v>1592548</v>
      </c>
      <c r="U270" s="367">
        <v>1309559</v>
      </c>
      <c r="V270" s="367">
        <v>540387</v>
      </c>
      <c r="W270" s="367">
        <v>713480</v>
      </c>
      <c r="X270" s="367">
        <v>568648</v>
      </c>
      <c r="Y270" s="367">
        <v>179755</v>
      </c>
      <c r="Z270" s="367">
        <v>11026960</v>
      </c>
      <c r="AA270" s="367">
        <v>10243340</v>
      </c>
      <c r="AB270" s="367">
        <v>1063556</v>
      </c>
      <c r="AC270" s="367">
        <v>5713629</v>
      </c>
      <c r="AD270" s="367">
        <v>2790929</v>
      </c>
      <c r="AE270" s="367">
        <v>271436</v>
      </c>
      <c r="AF270" s="367">
        <v>2078760</v>
      </c>
      <c r="AG270" s="367">
        <v>2394235</v>
      </c>
      <c r="AH270" s="367">
        <v>3702109</v>
      </c>
      <c r="AI270" s="367">
        <v>1551034</v>
      </c>
      <c r="AJ270" s="367">
        <v>3704597</v>
      </c>
      <c r="AK270" s="367">
        <v>893578</v>
      </c>
      <c r="AL270" s="367">
        <v>118919</v>
      </c>
      <c r="AM270" s="367">
        <v>2661403</v>
      </c>
      <c r="AN270" s="367">
        <v>58433</v>
      </c>
      <c r="AO270" s="367">
        <v>1259781</v>
      </c>
      <c r="AP270" s="367">
        <v>832914</v>
      </c>
      <c r="AQ270" s="367">
        <v>28616</v>
      </c>
      <c r="AR270" s="367">
        <v>556323</v>
      </c>
      <c r="AS270" s="367">
        <v>134135</v>
      </c>
      <c r="AT270" s="367">
        <v>336828</v>
      </c>
      <c r="AU270" s="367">
        <v>220200</v>
      </c>
      <c r="AV270" s="367">
        <v>446175</v>
      </c>
      <c r="AW270" s="367">
        <v>97749</v>
      </c>
      <c r="AX270" s="367">
        <v>8996</v>
      </c>
      <c r="AY270" s="367">
        <v>5816141</v>
      </c>
      <c r="AZ270" s="367">
        <v>1215050</v>
      </c>
      <c r="BA270" s="367">
        <v>211968</v>
      </c>
      <c r="BB270" s="367">
        <v>92282</v>
      </c>
      <c r="BC270" s="367">
        <v>985398</v>
      </c>
      <c r="BD270" s="367">
        <v>33249</v>
      </c>
      <c r="BE270" s="367">
        <v>0</v>
      </c>
      <c r="BF270" s="367">
        <v>0</v>
      </c>
      <c r="BG270" s="367">
        <v>279014</v>
      </c>
      <c r="BH270" s="367">
        <v>188098</v>
      </c>
      <c r="BI270" s="367">
        <v>18603</v>
      </c>
      <c r="BJ270" s="367">
        <v>112088</v>
      </c>
      <c r="BK270" s="367">
        <v>0</v>
      </c>
      <c r="BL270" s="367">
        <v>0</v>
      </c>
      <c r="BM270" s="367">
        <v>0</v>
      </c>
      <c r="BN270" s="367">
        <v>2283376</v>
      </c>
      <c r="BO270" s="367">
        <v>102679</v>
      </c>
      <c r="BP270" s="367">
        <v>18444</v>
      </c>
      <c r="BQ270" s="367">
        <v>2187835</v>
      </c>
      <c r="BR270" s="367">
        <v>41564</v>
      </c>
      <c r="BS270" s="367">
        <v>0</v>
      </c>
      <c r="BT270" s="367">
        <v>0</v>
      </c>
      <c r="BU270" s="367">
        <v>1555326</v>
      </c>
      <c r="BV270" s="367">
        <v>73325</v>
      </c>
      <c r="BW270" s="367">
        <v>20316</v>
      </c>
      <c r="BX270" s="367">
        <v>1515182</v>
      </c>
      <c r="BY270" s="367">
        <v>25717</v>
      </c>
      <c r="BZ270" s="367">
        <v>0</v>
      </c>
      <c r="CA270" s="367">
        <v>0</v>
      </c>
      <c r="CB270" s="367">
        <v>312285</v>
      </c>
      <c r="CC270" s="367">
        <v>198932</v>
      </c>
      <c r="CD270" s="367">
        <v>12474</v>
      </c>
      <c r="CE270" s="367">
        <v>142488</v>
      </c>
      <c r="CF270" s="367">
        <v>0</v>
      </c>
      <c r="CG270" s="367">
        <v>0</v>
      </c>
      <c r="CH270" s="367">
        <v>0</v>
      </c>
      <c r="CI270" s="367">
        <v>2746052</v>
      </c>
      <c r="CJ270" s="367">
        <v>1051735</v>
      </c>
      <c r="CK270" s="367">
        <v>190524</v>
      </c>
      <c r="CL270" s="367">
        <v>1667074</v>
      </c>
      <c r="CM270" s="367">
        <v>8521</v>
      </c>
      <c r="CN270" s="367">
        <v>0</v>
      </c>
      <c r="CO270" s="367">
        <v>442103</v>
      </c>
      <c r="CP270" s="367">
        <v>2452344</v>
      </c>
      <c r="CQ270" s="367">
        <v>352950</v>
      </c>
      <c r="CR270" s="367">
        <v>1080093</v>
      </c>
      <c r="CS270" s="367">
        <v>216645</v>
      </c>
      <c r="CT270" s="367">
        <v>683957</v>
      </c>
      <c r="CU270" s="367">
        <v>328841</v>
      </c>
      <c r="CV270" s="367">
        <v>527708</v>
      </c>
      <c r="CW270" s="367">
        <v>406555</v>
      </c>
      <c r="CX270" s="367">
        <v>0</v>
      </c>
      <c r="CY270" s="367">
        <v>0</v>
      </c>
      <c r="CZ270" s="367">
        <v>0</v>
      </c>
      <c r="DA270" s="367">
        <v>151251</v>
      </c>
      <c r="DB270" s="367">
        <v>251417</v>
      </c>
      <c r="DC270" s="367">
        <v>13501</v>
      </c>
      <c r="DD270" s="367">
        <v>5873052</v>
      </c>
      <c r="DE270" s="367">
        <v>2219262</v>
      </c>
      <c r="DF270" s="367">
        <v>2668344</v>
      </c>
      <c r="DG270" s="367">
        <v>3215434</v>
      </c>
      <c r="DH270" s="367">
        <v>167031</v>
      </c>
      <c r="DI270" s="367">
        <v>87124</v>
      </c>
      <c r="DJ270" s="367">
        <v>7509</v>
      </c>
      <c r="DK270" s="367">
        <v>8270469</v>
      </c>
      <c r="DL270" s="367">
        <v>6085351</v>
      </c>
      <c r="DM270" s="367">
        <v>4286628</v>
      </c>
      <c r="DN270" s="367">
        <v>1265405</v>
      </c>
      <c r="DO270" s="367">
        <v>966069</v>
      </c>
      <c r="DP270" s="367">
        <v>615033</v>
      </c>
      <c r="DQ270" s="367">
        <v>2458016</v>
      </c>
      <c r="DR270" s="367">
        <v>0</v>
      </c>
      <c r="DS270" s="367">
        <v>154207</v>
      </c>
      <c r="DT270" s="367">
        <v>606520</v>
      </c>
      <c r="DU270" s="367">
        <v>314255</v>
      </c>
      <c r="DV270" s="367">
        <v>2744019</v>
      </c>
      <c r="DW270" s="367">
        <v>832124</v>
      </c>
      <c r="DX270" s="367">
        <v>740647</v>
      </c>
      <c r="DY270" s="367">
        <v>337867</v>
      </c>
      <c r="DZ270" s="367">
        <v>1635950</v>
      </c>
      <c r="EA270" s="367">
        <v>0</v>
      </c>
      <c r="EB270" s="367">
        <v>75052</v>
      </c>
      <c r="EC270" s="367">
        <v>486067</v>
      </c>
      <c r="ED270" s="367">
        <v>386154</v>
      </c>
      <c r="EE270" s="367">
        <v>5700207</v>
      </c>
      <c r="EF270" s="367">
        <v>1950552</v>
      </c>
      <c r="EG270" s="367">
        <v>1490525</v>
      </c>
      <c r="EH270" s="367">
        <v>823940</v>
      </c>
      <c r="EI270" s="367">
        <v>3544487</v>
      </c>
      <c r="EJ270" s="367">
        <v>0</v>
      </c>
      <c r="EK270" s="367">
        <v>188325</v>
      </c>
      <c r="EL270" s="367">
        <v>972642</v>
      </c>
      <c r="EM270" s="367">
        <v>557653</v>
      </c>
      <c r="EN270" s="367">
        <v>698144</v>
      </c>
      <c r="EO270" s="367">
        <v>74802</v>
      </c>
      <c r="EP270" s="367">
        <v>137945</v>
      </c>
      <c r="EQ270" s="367">
        <v>124527</v>
      </c>
      <c r="ER270" s="367">
        <v>307591</v>
      </c>
      <c r="ES270" s="367">
        <v>0</v>
      </c>
      <c r="ET270" s="367">
        <v>14189</v>
      </c>
      <c r="EU270" s="367">
        <v>50875</v>
      </c>
      <c r="EV270" s="367">
        <v>80314</v>
      </c>
      <c r="EW270" s="367">
        <v>2028632</v>
      </c>
      <c r="EX270" s="367">
        <v>486463</v>
      </c>
      <c r="EY270" s="367">
        <v>464508</v>
      </c>
      <c r="EZ270" s="367">
        <v>230560</v>
      </c>
      <c r="FA270" s="367">
        <v>1057539</v>
      </c>
      <c r="FB270" s="367">
        <v>13189</v>
      </c>
      <c r="FC270" s="367">
        <v>58864</v>
      </c>
      <c r="FD270" s="367">
        <v>240950</v>
      </c>
      <c r="FE270" s="367">
        <v>124894</v>
      </c>
      <c r="FF270" s="367">
        <v>478354</v>
      </c>
      <c r="FG270" s="367">
        <v>129700</v>
      </c>
      <c r="FH270" s="367">
        <v>112977</v>
      </c>
      <c r="FI270" s="367">
        <v>103735</v>
      </c>
      <c r="FJ270" s="367">
        <v>72492</v>
      </c>
      <c r="FK270" s="367">
        <v>24278</v>
      </c>
      <c r="FL270" s="367">
        <v>0</v>
      </c>
      <c r="FM270" s="367">
        <v>27715</v>
      </c>
      <c r="FN270" s="367">
        <v>0</v>
      </c>
      <c r="FO270" s="367">
        <v>397979</v>
      </c>
      <c r="FP270" s="367">
        <v>289856</v>
      </c>
      <c r="FQ270" s="367">
        <v>0</v>
      </c>
      <c r="FR270" s="367">
        <v>0</v>
      </c>
      <c r="FS270" s="367">
        <v>114792</v>
      </c>
      <c r="FT270" s="367">
        <v>0</v>
      </c>
      <c r="FU270" s="367">
        <v>0</v>
      </c>
      <c r="FV270" s="367">
        <v>0</v>
      </c>
      <c r="FW270" s="367">
        <v>0</v>
      </c>
      <c r="FX270" s="367">
        <v>2421011</v>
      </c>
      <c r="FY270" s="367">
        <v>470998</v>
      </c>
      <c r="FZ270" s="367">
        <v>407474</v>
      </c>
      <c r="GA270" s="367">
        <v>413327</v>
      </c>
      <c r="GB270" s="367">
        <v>1412391</v>
      </c>
      <c r="GC270" s="367">
        <v>0</v>
      </c>
      <c r="GD270" s="367">
        <v>22633</v>
      </c>
      <c r="GE270" s="367">
        <v>113870</v>
      </c>
      <c r="GF270" s="367">
        <v>61896</v>
      </c>
      <c r="GG270" s="367">
        <v>623457</v>
      </c>
      <c r="GH270" s="367">
        <v>40551</v>
      </c>
      <c r="GI270" s="367">
        <v>0</v>
      </c>
      <c r="GJ270" s="367">
        <v>37304</v>
      </c>
      <c r="GK270" s="367">
        <v>265180</v>
      </c>
      <c r="GL270" s="367">
        <v>408697</v>
      </c>
      <c r="GM270" s="367">
        <v>0</v>
      </c>
      <c r="GN270" s="367">
        <v>0</v>
      </c>
      <c r="GO270" s="367">
        <v>0</v>
      </c>
      <c r="GP270" s="367">
        <v>203952</v>
      </c>
      <c r="GQ270" s="367">
        <v>16395</v>
      </c>
      <c r="GR270" s="367">
        <v>149787</v>
      </c>
      <c r="GS270" s="367">
        <v>39518</v>
      </c>
      <c r="GT270" s="367">
        <v>0</v>
      </c>
      <c r="GU270" s="367">
        <v>0</v>
      </c>
      <c r="GV270" s="367">
        <v>0</v>
      </c>
      <c r="GW270" s="367">
        <v>0</v>
      </c>
      <c r="GX270" s="367">
        <v>0</v>
      </c>
      <c r="GY270" s="367">
        <v>661368</v>
      </c>
      <c r="GZ270" s="367">
        <v>238391</v>
      </c>
      <c r="HA270" s="367">
        <v>168641</v>
      </c>
      <c r="HB270" s="367">
        <v>35468</v>
      </c>
      <c r="HC270" s="367">
        <v>280445</v>
      </c>
      <c r="HD270" s="367">
        <v>33494</v>
      </c>
      <c r="HE270" s="367">
        <v>6461</v>
      </c>
      <c r="HF270" s="367">
        <v>123265</v>
      </c>
      <c r="HG270" s="367">
        <v>22911</v>
      </c>
      <c r="HH270" s="367">
        <v>5416365</v>
      </c>
    </row>
    <row r="271" spans="1:216" ht="15" x14ac:dyDescent="0.25">
      <c r="A271" s="354" t="s">
        <v>456</v>
      </c>
      <c r="B271" s="367">
        <v>15205510</v>
      </c>
      <c r="C271" s="367">
        <v>6381175</v>
      </c>
      <c r="D271" s="367">
        <v>4597705</v>
      </c>
      <c r="E271" s="367">
        <v>3027608</v>
      </c>
      <c r="F271" s="367">
        <v>2143146</v>
      </c>
      <c r="G271" s="367">
        <v>1759784</v>
      </c>
      <c r="H271" s="367">
        <v>2286250</v>
      </c>
      <c r="I271" s="367">
        <v>1127308</v>
      </c>
      <c r="J271" s="367">
        <v>1594867</v>
      </c>
      <c r="K271" s="367">
        <v>768347</v>
      </c>
      <c r="L271" s="367">
        <v>496808</v>
      </c>
      <c r="M271" s="367">
        <v>333946</v>
      </c>
      <c r="N271" s="367">
        <v>199372</v>
      </c>
      <c r="O271" s="367">
        <v>78180</v>
      </c>
      <c r="P271" s="367">
        <v>131996</v>
      </c>
      <c r="Q271" s="367">
        <v>842296</v>
      </c>
      <c r="R271" s="367">
        <v>300905</v>
      </c>
      <c r="S271" s="367">
        <v>439335</v>
      </c>
      <c r="T271" s="367">
        <v>2362363</v>
      </c>
      <c r="U271" s="367">
        <v>1635717</v>
      </c>
      <c r="V271" s="367">
        <v>1160820</v>
      </c>
      <c r="W271" s="367">
        <v>910488</v>
      </c>
      <c r="X271" s="367">
        <v>729978</v>
      </c>
      <c r="Y271" s="367">
        <v>177056</v>
      </c>
      <c r="Z271" s="367">
        <v>8844322</v>
      </c>
      <c r="AA271" s="367">
        <v>7968134</v>
      </c>
      <c r="AB271" s="367">
        <v>856042</v>
      </c>
      <c r="AC271" s="367">
        <v>3476387</v>
      </c>
      <c r="AD271" s="367">
        <v>1904289</v>
      </c>
      <c r="AE271" s="367">
        <v>101657</v>
      </c>
      <c r="AF271" s="367">
        <v>1916484</v>
      </c>
      <c r="AG271" s="367">
        <v>1376479</v>
      </c>
      <c r="AH271" s="367">
        <v>2870869</v>
      </c>
      <c r="AI271" s="367">
        <v>1288795</v>
      </c>
      <c r="AJ271" s="367">
        <v>2811323</v>
      </c>
      <c r="AK271" s="367">
        <v>538108</v>
      </c>
      <c r="AL271" s="367">
        <v>72570</v>
      </c>
      <c r="AM271" s="367">
        <v>2792772</v>
      </c>
      <c r="AN271" s="367">
        <v>43978</v>
      </c>
      <c r="AO271" s="367">
        <v>954989</v>
      </c>
      <c r="AP271" s="367">
        <v>1089496</v>
      </c>
      <c r="AQ271" s="367">
        <v>0</v>
      </c>
      <c r="AR271" s="367">
        <v>488389</v>
      </c>
      <c r="AS271" s="367">
        <v>214862</v>
      </c>
      <c r="AT271" s="367">
        <v>561273</v>
      </c>
      <c r="AU271" s="367">
        <v>185825</v>
      </c>
      <c r="AV271" s="367">
        <v>561083</v>
      </c>
      <c r="AW271" s="367">
        <v>27992</v>
      </c>
      <c r="AX271" s="367">
        <v>6790</v>
      </c>
      <c r="AY271" s="367">
        <v>5428034</v>
      </c>
      <c r="AZ271" s="367">
        <v>559692</v>
      </c>
      <c r="BA271" s="367">
        <v>92421</v>
      </c>
      <c r="BB271" s="367">
        <v>79270</v>
      </c>
      <c r="BC271" s="367">
        <v>381898</v>
      </c>
      <c r="BD271" s="367">
        <v>46372</v>
      </c>
      <c r="BE271" s="367">
        <v>0</v>
      </c>
      <c r="BF271" s="367">
        <v>0</v>
      </c>
      <c r="BG271" s="367">
        <v>49879</v>
      </c>
      <c r="BH271" s="367">
        <v>0</v>
      </c>
      <c r="BI271" s="367">
        <v>0</v>
      </c>
      <c r="BJ271" s="367">
        <v>40137</v>
      </c>
      <c r="BK271" s="367">
        <v>8692</v>
      </c>
      <c r="BL271" s="367">
        <v>0</v>
      </c>
      <c r="BM271" s="367">
        <v>0</v>
      </c>
      <c r="BN271" s="367">
        <v>1944255</v>
      </c>
      <c r="BO271" s="367">
        <v>0</v>
      </c>
      <c r="BP271" s="367">
        <v>121817</v>
      </c>
      <c r="BQ271" s="367">
        <v>1838745</v>
      </c>
      <c r="BR271" s="367">
        <v>16124</v>
      </c>
      <c r="BS271" s="367">
        <v>0</v>
      </c>
      <c r="BT271" s="367">
        <v>0</v>
      </c>
      <c r="BU271" s="367">
        <v>951730</v>
      </c>
      <c r="BV271" s="367">
        <v>23759</v>
      </c>
      <c r="BW271" s="367">
        <v>11740</v>
      </c>
      <c r="BX271" s="367">
        <v>925562</v>
      </c>
      <c r="BY271" s="367">
        <v>37071</v>
      </c>
      <c r="BZ271" s="367">
        <v>0</v>
      </c>
      <c r="CA271" s="367">
        <v>0</v>
      </c>
      <c r="CB271" s="367">
        <v>138705</v>
      </c>
      <c r="CC271" s="367">
        <v>43757</v>
      </c>
      <c r="CD271" s="367">
        <v>27102</v>
      </c>
      <c r="CE271" s="367">
        <v>81000</v>
      </c>
      <c r="CF271" s="367">
        <v>0</v>
      </c>
      <c r="CG271" s="367">
        <v>0</v>
      </c>
      <c r="CH271" s="367">
        <v>0</v>
      </c>
      <c r="CI271" s="367">
        <v>3695514</v>
      </c>
      <c r="CJ271" s="367">
        <v>1451127</v>
      </c>
      <c r="CK271" s="367">
        <v>265519</v>
      </c>
      <c r="CL271" s="367">
        <v>2241284</v>
      </c>
      <c r="CM271" s="367">
        <v>49724</v>
      </c>
      <c r="CN271" s="367">
        <v>0</v>
      </c>
      <c r="CO271" s="367">
        <v>1151833</v>
      </c>
      <c r="CP271" s="367">
        <v>3556676</v>
      </c>
      <c r="CQ271" s="367">
        <v>583766</v>
      </c>
      <c r="CR271" s="367">
        <v>1004837</v>
      </c>
      <c r="CS271" s="367">
        <v>374935</v>
      </c>
      <c r="CT271" s="367">
        <v>1049342</v>
      </c>
      <c r="CU271" s="367">
        <v>777491</v>
      </c>
      <c r="CV271" s="367">
        <v>561053</v>
      </c>
      <c r="CW271" s="367">
        <v>449603</v>
      </c>
      <c r="CX271" s="367">
        <v>0</v>
      </c>
      <c r="CY271" s="367">
        <v>0</v>
      </c>
      <c r="CZ271" s="367">
        <v>0</v>
      </c>
      <c r="DA271" s="367">
        <v>110570</v>
      </c>
      <c r="DB271" s="367">
        <v>282074</v>
      </c>
      <c r="DC271" s="367">
        <v>109056</v>
      </c>
      <c r="DD271" s="367">
        <v>7703981</v>
      </c>
      <c r="DE271" s="367">
        <v>3806087</v>
      </c>
      <c r="DF271" s="367">
        <v>4230996</v>
      </c>
      <c r="DG271" s="367">
        <v>3985805</v>
      </c>
      <c r="DH271" s="367">
        <v>238587</v>
      </c>
      <c r="DI271" s="367">
        <v>90972</v>
      </c>
      <c r="DJ271" s="367">
        <v>45005</v>
      </c>
      <c r="DK271" s="367">
        <v>10005310</v>
      </c>
      <c r="DL271" s="367">
        <v>6776490</v>
      </c>
      <c r="DM271" s="367">
        <v>3734677</v>
      </c>
      <c r="DN271" s="367">
        <v>1136204</v>
      </c>
      <c r="DO271" s="367">
        <v>826424</v>
      </c>
      <c r="DP271" s="367">
        <v>879460</v>
      </c>
      <c r="DQ271" s="367">
        <v>1966966</v>
      </c>
      <c r="DR271" s="367">
        <v>5770</v>
      </c>
      <c r="DS271" s="367">
        <v>219400</v>
      </c>
      <c r="DT271" s="367">
        <v>767769</v>
      </c>
      <c r="DU271" s="367">
        <v>226373</v>
      </c>
      <c r="DV271" s="367">
        <v>4011200</v>
      </c>
      <c r="DW271" s="367">
        <v>1387463</v>
      </c>
      <c r="DX271" s="367">
        <v>1128460</v>
      </c>
      <c r="DY271" s="367">
        <v>693200</v>
      </c>
      <c r="DZ271" s="367">
        <v>2462099</v>
      </c>
      <c r="EA271" s="367">
        <v>0</v>
      </c>
      <c r="EB271" s="367">
        <v>166237</v>
      </c>
      <c r="EC271" s="367">
        <v>663506</v>
      </c>
      <c r="ED271" s="367">
        <v>234403</v>
      </c>
      <c r="EE271" s="367">
        <v>6195424</v>
      </c>
      <c r="EF271" s="367">
        <v>2187177</v>
      </c>
      <c r="EG271" s="367">
        <v>1765300</v>
      </c>
      <c r="EH271" s="367">
        <v>1370465</v>
      </c>
      <c r="EI271" s="367">
        <v>3557975</v>
      </c>
      <c r="EJ271" s="367">
        <v>5770</v>
      </c>
      <c r="EK271" s="367">
        <v>334130</v>
      </c>
      <c r="EL271" s="367">
        <v>1363436</v>
      </c>
      <c r="EM271" s="367">
        <v>432808</v>
      </c>
      <c r="EN271" s="367">
        <v>931998</v>
      </c>
      <c r="EO271" s="367">
        <v>236809</v>
      </c>
      <c r="EP271" s="367">
        <v>138743</v>
      </c>
      <c r="EQ271" s="367">
        <v>160796</v>
      </c>
      <c r="ER271" s="367">
        <v>563624</v>
      </c>
      <c r="ES271" s="367">
        <v>0</v>
      </c>
      <c r="ET271" s="367">
        <v>20169</v>
      </c>
      <c r="EU271" s="367">
        <v>28887</v>
      </c>
      <c r="EV271" s="367">
        <v>20785</v>
      </c>
      <c r="EW271" s="367">
        <v>2438981</v>
      </c>
      <c r="EX271" s="367">
        <v>684500</v>
      </c>
      <c r="EY271" s="367">
        <v>334610</v>
      </c>
      <c r="EZ271" s="367">
        <v>525943</v>
      </c>
      <c r="FA271" s="367">
        <v>980191</v>
      </c>
      <c r="FB271" s="367">
        <v>18642</v>
      </c>
      <c r="FC271" s="367">
        <v>79202</v>
      </c>
      <c r="FD271" s="367">
        <v>327433</v>
      </c>
      <c r="FE271" s="367">
        <v>133574</v>
      </c>
      <c r="FF271" s="367">
        <v>1056497</v>
      </c>
      <c r="FG271" s="367">
        <v>373294</v>
      </c>
      <c r="FH271" s="367">
        <v>98703</v>
      </c>
      <c r="FI271" s="367">
        <v>205175</v>
      </c>
      <c r="FJ271" s="367">
        <v>197823</v>
      </c>
      <c r="FK271" s="367">
        <v>51270</v>
      </c>
      <c r="FL271" s="367">
        <v>5787</v>
      </c>
      <c r="FM271" s="367">
        <v>58886</v>
      </c>
      <c r="FN271" s="367">
        <v>10770</v>
      </c>
      <c r="FO271" s="367">
        <v>964328</v>
      </c>
      <c r="FP271" s="367">
        <v>737416</v>
      </c>
      <c r="FQ271" s="367">
        <v>94256</v>
      </c>
      <c r="FR271" s="367">
        <v>3559</v>
      </c>
      <c r="FS271" s="367">
        <v>188263</v>
      </c>
      <c r="FT271" s="367">
        <v>0</v>
      </c>
      <c r="FU271" s="367">
        <v>18367</v>
      </c>
      <c r="FV271" s="367">
        <v>39744</v>
      </c>
      <c r="FW271" s="367">
        <v>0</v>
      </c>
      <c r="FX271" s="367">
        <v>2149738</v>
      </c>
      <c r="FY271" s="367">
        <v>720656</v>
      </c>
      <c r="FZ271" s="367">
        <v>446743</v>
      </c>
      <c r="GA271" s="367">
        <v>237462</v>
      </c>
      <c r="GB271" s="367">
        <v>1154476</v>
      </c>
      <c r="GC271" s="367">
        <v>0</v>
      </c>
      <c r="GD271" s="367">
        <v>53387</v>
      </c>
      <c r="GE271" s="367">
        <v>138203</v>
      </c>
      <c r="GF271" s="367">
        <v>17164</v>
      </c>
      <c r="GG271" s="367">
        <v>357876</v>
      </c>
      <c r="GH271" s="367">
        <v>19140</v>
      </c>
      <c r="GI271" s="367">
        <v>7083</v>
      </c>
      <c r="GJ271" s="367">
        <v>7646</v>
      </c>
      <c r="GK271" s="367">
        <v>205109</v>
      </c>
      <c r="GL271" s="367">
        <v>205124</v>
      </c>
      <c r="GM271" s="367">
        <v>0</v>
      </c>
      <c r="GN271" s="367">
        <v>0</v>
      </c>
      <c r="GO271" s="367">
        <v>0</v>
      </c>
      <c r="GP271" s="367">
        <v>365234</v>
      </c>
      <c r="GQ271" s="367">
        <v>28432</v>
      </c>
      <c r="GR271" s="367">
        <v>206317</v>
      </c>
      <c r="GS271" s="367">
        <v>135788</v>
      </c>
      <c r="GT271" s="367">
        <v>0</v>
      </c>
      <c r="GU271" s="367">
        <v>0</v>
      </c>
      <c r="GV271" s="367">
        <v>0</v>
      </c>
      <c r="GW271" s="367">
        <v>0</v>
      </c>
      <c r="GX271" s="367">
        <v>0</v>
      </c>
      <c r="GY271" s="367">
        <v>1136861</v>
      </c>
      <c r="GZ271" s="367">
        <v>349720</v>
      </c>
      <c r="HA271" s="367">
        <v>231218</v>
      </c>
      <c r="HB271" s="367">
        <v>111111</v>
      </c>
      <c r="HC271" s="367">
        <v>504770</v>
      </c>
      <c r="HD271" s="367">
        <v>31573</v>
      </c>
      <c r="HE271" s="367">
        <v>31684</v>
      </c>
      <c r="HF271" s="367">
        <v>143850</v>
      </c>
      <c r="HG271" s="367">
        <v>61137</v>
      </c>
      <c r="HH271" s="367">
        <v>4799162</v>
      </c>
    </row>
  </sheetData>
  <pageMargins left="0.7" right="0.7" top="0.75" bottom="0.75" header="0.3" footer="0.3"/>
  <pageSetup paperSize="9" orientation="portrait" r:id="rId1"/>
  <ignoredErrors>
    <ignoredError sqref="Z58" formula="1"/>
  </ignoredError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F40"/>
  <sheetViews>
    <sheetView showGridLines="0" workbookViewId="0">
      <selection activeCell="F10" sqref="F10"/>
    </sheetView>
  </sheetViews>
  <sheetFormatPr baseColWidth="10" defaultRowHeight="15" x14ac:dyDescent="0.25"/>
  <cols>
    <col min="1" max="1" width="3" customWidth="1"/>
    <col min="2" max="2" width="61.42578125" customWidth="1"/>
    <col min="3" max="4" width="28.5703125" customWidth="1"/>
    <col min="5" max="5" width="4.85546875" customWidth="1"/>
    <col min="6" max="6" width="25" customWidth="1"/>
  </cols>
  <sheetData>
    <row r="1" spans="2:6" x14ac:dyDescent="0.25">
      <c r="B1" s="320" t="s">
        <v>412</v>
      </c>
    </row>
    <row r="2" spans="2:6" x14ac:dyDescent="0.25">
      <c r="B2" s="319"/>
      <c r="C2" t="s">
        <v>367</v>
      </c>
    </row>
    <row r="3" spans="2:6" x14ac:dyDescent="0.25">
      <c r="B3" t="s">
        <v>411</v>
      </c>
    </row>
    <row r="4" spans="2:6" x14ac:dyDescent="0.25">
      <c r="C4" t="s">
        <v>470</v>
      </c>
    </row>
    <row r="5" spans="2:6" x14ac:dyDescent="0.25">
      <c r="C5" t="s">
        <v>368</v>
      </c>
      <c r="D5" t="s">
        <v>369</v>
      </c>
      <c r="F5" t="s">
        <v>370</v>
      </c>
    </row>
    <row r="6" spans="2:6" x14ac:dyDescent="0.25">
      <c r="B6" t="s">
        <v>371</v>
      </c>
      <c r="C6" s="358">
        <v>6958627.7775919996</v>
      </c>
      <c r="D6" s="358">
        <v>17620298.816266</v>
      </c>
      <c r="E6" s="322"/>
      <c r="F6" s="321">
        <f t="shared" ref="F6:F17" si="0">+C6/$C$23*1000</f>
        <v>157.90632510251467</v>
      </c>
    </row>
    <row r="7" spans="2:6" x14ac:dyDescent="0.25">
      <c r="B7" t="s">
        <v>320</v>
      </c>
      <c r="C7" s="370">
        <v>11708.85296</v>
      </c>
      <c r="D7" s="370">
        <v>132109.25399999999</v>
      </c>
      <c r="E7" s="322"/>
      <c r="F7" s="321">
        <f t="shared" si="0"/>
        <v>0.26569921558860926</v>
      </c>
    </row>
    <row r="8" spans="2:6" x14ac:dyDescent="0.25">
      <c r="B8" t="s">
        <v>372</v>
      </c>
      <c r="C8" s="371">
        <v>185902.87779999999</v>
      </c>
      <c r="D8" s="371">
        <v>228025.42569999999</v>
      </c>
      <c r="E8" s="322"/>
      <c r="F8" s="321">
        <f t="shared" si="0"/>
        <v>4.2185386541163865</v>
      </c>
    </row>
    <row r="9" spans="2:6" x14ac:dyDescent="0.25">
      <c r="B9" t="s">
        <v>373</v>
      </c>
      <c r="C9" s="372">
        <v>569375.21499999997</v>
      </c>
      <c r="D9" s="372">
        <v>119779.9149</v>
      </c>
      <c r="E9" s="322"/>
      <c r="F9" s="321">
        <f t="shared" si="0"/>
        <v>12.920355949289821</v>
      </c>
    </row>
    <row r="10" spans="2:6" x14ac:dyDescent="0.25">
      <c r="B10" t="s">
        <v>374</v>
      </c>
      <c r="C10" s="373">
        <v>93753.769755999994</v>
      </c>
      <c r="D10" s="373">
        <v>93521.177490000002</v>
      </c>
      <c r="E10" s="322"/>
      <c r="F10" s="321">
        <f t="shared" si="0"/>
        <v>2.1274759506967342</v>
      </c>
    </row>
    <row r="11" spans="2:6" x14ac:dyDescent="0.25">
      <c r="B11" t="s">
        <v>375</v>
      </c>
      <c r="C11" s="374">
        <v>32643.075000000001</v>
      </c>
      <c r="D11" s="374">
        <v>29597.400799999999</v>
      </c>
      <c r="E11" s="322"/>
      <c r="F11" s="321">
        <f t="shared" si="0"/>
        <v>0.74074202242780063</v>
      </c>
    </row>
    <row r="12" spans="2:6" x14ac:dyDescent="0.25">
      <c r="B12" t="s">
        <v>409</v>
      </c>
      <c r="C12" s="375">
        <v>398779.36736099998</v>
      </c>
      <c r="D12" s="375">
        <v>322266.40545999998</v>
      </c>
      <c r="E12" s="322"/>
      <c r="F12" s="321">
        <f t="shared" si="0"/>
        <v>9.0491669391277014</v>
      </c>
    </row>
    <row r="13" spans="2:6" x14ac:dyDescent="0.25">
      <c r="B13" t="s">
        <v>408</v>
      </c>
      <c r="C13" s="376">
        <v>132732.72861999998</v>
      </c>
      <c r="D13" s="376">
        <v>398029.62791000004</v>
      </c>
      <c r="E13" s="322"/>
      <c r="F13" s="321">
        <f t="shared" si="0"/>
        <v>3.0119928909987554</v>
      </c>
    </row>
    <row r="14" spans="2:6" x14ac:dyDescent="0.25">
      <c r="B14" t="s">
        <v>426</v>
      </c>
      <c r="C14" s="377">
        <v>113031.48699999999</v>
      </c>
      <c r="D14" s="377">
        <v>358691.11800000002</v>
      </c>
      <c r="E14" s="322"/>
      <c r="F14" s="321">
        <f t="shared" si="0"/>
        <v>2.564929078476879</v>
      </c>
    </row>
    <row r="15" spans="2:6" x14ac:dyDescent="0.25">
      <c r="B15" t="s">
        <v>429</v>
      </c>
      <c r="C15" s="378">
        <v>13181.666950000001</v>
      </c>
      <c r="D15" s="378">
        <v>75248.827399999995</v>
      </c>
      <c r="E15" s="322"/>
      <c r="F15" s="321">
        <f t="shared" si="0"/>
        <v>0.29912055269035465</v>
      </c>
    </row>
    <row r="16" spans="2:6" x14ac:dyDescent="0.25">
      <c r="B16" t="s">
        <v>433</v>
      </c>
      <c r="C16" s="379">
        <v>6677.8429400000005</v>
      </c>
      <c r="D16" s="379">
        <v>14003.775310000001</v>
      </c>
      <c r="E16" s="322"/>
      <c r="F16" s="321">
        <f t="shared" si="0"/>
        <v>0.15153470942399913</v>
      </c>
    </row>
    <row r="17" spans="2:6" x14ac:dyDescent="0.25">
      <c r="B17" t="s">
        <v>434</v>
      </c>
      <c r="C17" s="380">
        <v>7940.9870899999996</v>
      </c>
      <c r="D17" s="380">
        <v>5905.0780029999996</v>
      </c>
      <c r="E17" s="322"/>
      <c r="F17" s="321">
        <f t="shared" si="0"/>
        <v>0.18019818405954877</v>
      </c>
    </row>
    <row r="18" spans="2:6" x14ac:dyDescent="0.25">
      <c r="C18" s="350"/>
      <c r="D18" s="350"/>
      <c r="E18" s="322"/>
      <c r="F18" s="321"/>
    </row>
    <row r="19" spans="2:6" x14ac:dyDescent="0.25">
      <c r="B19" t="s">
        <v>427</v>
      </c>
      <c r="C19" s="350">
        <f>+C14-C15</f>
        <v>99849.820049999995</v>
      </c>
      <c r="D19" s="350">
        <f>+D14-D15</f>
        <v>283442.29060000001</v>
      </c>
      <c r="E19" s="322"/>
      <c r="F19" s="321">
        <f>+C19/$C$23*1000</f>
        <v>2.2658085257865244</v>
      </c>
    </row>
    <row r="22" spans="2:6" x14ac:dyDescent="0.25">
      <c r="B22" s="323" t="s">
        <v>413</v>
      </c>
      <c r="C22" s="324">
        <v>44144270</v>
      </c>
    </row>
    <row r="23" spans="2:6" x14ac:dyDescent="0.25">
      <c r="B23" s="325" t="s">
        <v>458</v>
      </c>
      <c r="C23" s="326">
        <v>44068075</v>
      </c>
    </row>
    <row r="29" spans="2:6" x14ac:dyDescent="0.25">
      <c r="C29" s="359"/>
      <c r="D29" s="359"/>
      <c r="E29" s="336"/>
      <c r="F29" s="336"/>
    </row>
    <row r="30" spans="2:6" x14ac:dyDescent="0.25">
      <c r="C30" s="359"/>
      <c r="D30" s="359"/>
      <c r="E30" s="336"/>
      <c r="F30" s="336"/>
    </row>
    <row r="31" spans="2:6" x14ac:dyDescent="0.25">
      <c r="C31" s="359"/>
      <c r="D31" s="359"/>
      <c r="E31" s="336"/>
      <c r="F31" s="336"/>
    </row>
    <row r="32" spans="2:6" x14ac:dyDescent="0.25">
      <c r="C32" s="359"/>
      <c r="D32" s="359"/>
      <c r="E32" s="336"/>
      <c r="F32" s="336"/>
    </row>
    <row r="33" spans="3:6" x14ac:dyDescent="0.25">
      <c r="C33" s="359"/>
      <c r="D33" s="359"/>
      <c r="E33" s="336"/>
      <c r="F33" s="336"/>
    </row>
    <row r="34" spans="3:6" x14ac:dyDescent="0.25">
      <c r="C34" s="359"/>
      <c r="D34" s="359"/>
      <c r="E34" s="336"/>
      <c r="F34" s="336"/>
    </row>
    <row r="35" spans="3:6" x14ac:dyDescent="0.25">
      <c r="C35" s="359"/>
      <c r="D35" s="359"/>
      <c r="E35" s="336"/>
      <c r="F35" s="336"/>
    </row>
    <row r="36" spans="3:6" x14ac:dyDescent="0.25">
      <c r="C36" s="359"/>
      <c r="D36" s="359"/>
      <c r="E36" s="336"/>
      <c r="F36" s="336"/>
    </row>
    <row r="37" spans="3:6" x14ac:dyDescent="0.25">
      <c r="C37" s="359"/>
      <c r="D37" s="359"/>
      <c r="E37" s="336"/>
      <c r="F37" s="336"/>
    </row>
    <row r="38" spans="3:6" x14ac:dyDescent="0.25">
      <c r="C38" s="359"/>
      <c r="D38" s="359"/>
      <c r="E38" s="336"/>
      <c r="F38" s="336"/>
    </row>
    <row r="39" spans="3:6" x14ac:dyDescent="0.25">
      <c r="C39" s="359"/>
      <c r="D39" s="359"/>
      <c r="E39" s="336"/>
      <c r="F39" s="336"/>
    </row>
    <row r="40" spans="3:6" x14ac:dyDescent="0.25">
      <c r="C40" s="359"/>
      <c r="D40" s="359"/>
      <c r="E40" s="336"/>
      <c r="F40" s="336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20"/>
  <sheetViews>
    <sheetView showGridLines="0" showRowColHeaders="0" zoomScale="80" zoomScaleNormal="80" workbookViewId="0"/>
  </sheetViews>
  <sheetFormatPr baseColWidth="10" defaultRowHeight="15" x14ac:dyDescent="0.25"/>
  <cols>
    <col min="1" max="1" width="3.140625" customWidth="1"/>
    <col min="3" max="3" width="43.7109375" customWidth="1"/>
    <col min="4" max="12" width="15.7109375" customWidth="1"/>
  </cols>
  <sheetData>
    <row r="1" spans="2:15" ht="15.75" thickBot="1" x14ac:dyDescent="0.3"/>
    <row r="2" spans="2:15" ht="31.5" customHeight="1" thickBot="1" x14ac:dyDescent="0.35">
      <c r="B2" s="241"/>
      <c r="C2" s="241"/>
      <c r="D2" s="397"/>
      <c r="E2" s="398"/>
      <c r="F2" s="399"/>
      <c r="G2" s="400"/>
      <c r="H2" s="401"/>
      <c r="I2" s="402"/>
      <c r="J2" s="387"/>
      <c r="K2" s="388"/>
      <c r="L2" s="388"/>
    </row>
    <row r="3" spans="2:15" ht="24" customHeight="1" thickBot="1" x14ac:dyDescent="0.35">
      <c r="B3" s="241"/>
      <c r="C3" s="241"/>
      <c r="D3" s="389"/>
      <c r="E3" s="390"/>
      <c r="F3" s="390"/>
      <c r="G3" s="390"/>
      <c r="H3" s="390"/>
      <c r="I3" s="390"/>
      <c r="J3" s="390"/>
      <c r="K3" s="390"/>
      <c r="L3" s="390"/>
    </row>
    <row r="4" spans="2:15" ht="24.75" customHeight="1" thickBot="1" x14ac:dyDescent="0.35">
      <c r="B4" s="242"/>
      <c r="C4" s="241"/>
      <c r="D4" s="247" t="s">
        <v>362</v>
      </c>
      <c r="E4" s="247" t="s">
        <v>363</v>
      </c>
      <c r="F4" s="247" t="s">
        <v>364</v>
      </c>
      <c r="G4" s="247" t="s">
        <v>362</v>
      </c>
      <c r="H4" s="247" t="s">
        <v>363</v>
      </c>
      <c r="I4" s="247" t="s">
        <v>364</v>
      </c>
      <c r="J4" s="247" t="s">
        <v>362</v>
      </c>
      <c r="K4" s="247" t="s">
        <v>363</v>
      </c>
      <c r="L4" s="247" t="s">
        <v>364</v>
      </c>
    </row>
    <row r="5" spans="2:15" ht="15" customHeight="1" thickBot="1" x14ac:dyDescent="0.35">
      <c r="B5" s="242"/>
      <c r="C5" s="241"/>
      <c r="D5" s="243"/>
      <c r="E5" s="243"/>
      <c r="F5" s="243"/>
      <c r="G5" s="243"/>
      <c r="H5" s="243"/>
      <c r="I5" s="243"/>
    </row>
    <row r="6" spans="2:15" ht="22.5" customHeight="1" x14ac:dyDescent="0.25">
      <c r="B6" s="393" t="s">
        <v>321</v>
      </c>
      <c r="C6" s="394"/>
      <c r="D6" s="342">
        <f>+'TOTAL BEBIDAS FRIAS'!C8</f>
        <v>431.34295654999994</v>
      </c>
      <c r="E6" s="248">
        <f>+'TOTAL BEBIDAS FRIAS'!C9</f>
        <v>1935.4038109999999</v>
      </c>
      <c r="F6" s="250">
        <f>+'TOTAL BEBIDAS FRIAS'!C15</f>
        <v>12.703785870311586</v>
      </c>
      <c r="G6" s="248">
        <f>+SUM(G7:G9,G14:G17)</f>
        <v>1425.8482534760001</v>
      </c>
      <c r="H6" s="248">
        <f>+SUM(H7:H9,H14:H17)</f>
        <v>1303.899549663</v>
      </c>
      <c r="I6" s="248">
        <f>+SUM(I7:I9,I14:I17)</f>
        <v>32.218640703207477</v>
      </c>
      <c r="J6" s="248">
        <f t="shared" ref="J6:J17" si="0">+G6+D6</f>
        <v>1857.1912100260001</v>
      </c>
      <c r="K6" s="248">
        <f>+SUM(E6,H6)</f>
        <v>3239.3033606629997</v>
      </c>
      <c r="L6" s="253">
        <f>+SUM(F6,I6)</f>
        <v>44.922426573519061</v>
      </c>
      <c r="M6" s="244"/>
      <c r="N6" s="245"/>
      <c r="O6" s="245"/>
    </row>
    <row r="7" spans="2:15" ht="22.5" customHeight="1" x14ac:dyDescent="0.25">
      <c r="B7" s="395" t="s">
        <v>320</v>
      </c>
      <c r="C7" s="396"/>
      <c r="D7" s="343">
        <f>+'TOTAL BEBIDAS FRIAS'!D8</f>
        <v>9.5134681600000004</v>
      </c>
      <c r="E7" s="246">
        <f>+'TOTAL BEBIDAS FRIAS'!D9</f>
        <v>391.94880000000001</v>
      </c>
      <c r="F7" s="251">
        <f>+'TOTAL BEBIDAS FRIAS'!D15</f>
        <v>0.29517882060129497</v>
      </c>
      <c r="G7" s="246">
        <f>+Dtserver!C7/1000</f>
        <v>11.70885296</v>
      </c>
      <c r="H7" s="246">
        <f>+Dtserver!D7/1000</f>
        <v>132.10925399999999</v>
      </c>
      <c r="I7" s="251">
        <f>+Dtserver!F7</f>
        <v>0.26569921558860926</v>
      </c>
      <c r="J7" s="246">
        <f t="shared" si="0"/>
        <v>21.22232112</v>
      </c>
      <c r="K7" s="246">
        <f>+SUM(E7,H7)</f>
        <v>524.05805399999997</v>
      </c>
      <c r="L7" s="254">
        <f t="shared" ref="L7:L17" si="1">+SUM(F7,I7)</f>
        <v>0.56087803618990417</v>
      </c>
      <c r="M7" s="244"/>
      <c r="N7" s="245"/>
      <c r="O7" s="245"/>
    </row>
    <row r="8" spans="2:15" ht="22.5" customHeight="1" x14ac:dyDescent="0.25">
      <c r="B8" s="395" t="s">
        <v>265</v>
      </c>
      <c r="C8" s="396"/>
      <c r="D8" s="343">
        <f>+'TOTAL BEBIDAS FRIAS'!E8</f>
        <v>149.13717893</v>
      </c>
      <c r="E8" s="246">
        <f>+'TOTAL BEBIDAS FRIAS'!E9</f>
        <v>660.90250000000003</v>
      </c>
      <c r="F8" s="251">
        <f>+'TOTAL BEBIDAS FRIAS'!E15</f>
        <v>4.6273489167132187</v>
      </c>
      <c r="G8" s="246">
        <f>+Dtserver!C8/1000</f>
        <v>185.9028778</v>
      </c>
      <c r="H8" s="246">
        <f>+Dtserver!D8/1000</f>
        <v>228.0254257</v>
      </c>
      <c r="I8" s="251">
        <f>+Dtserver!F8</f>
        <v>4.2185386541163865</v>
      </c>
      <c r="J8" s="246">
        <f t="shared" si="0"/>
        <v>335.04005673</v>
      </c>
      <c r="K8" s="246">
        <f t="shared" ref="K8:K17" si="2">+SUM(E8,H8)</f>
        <v>888.92792570000006</v>
      </c>
      <c r="L8" s="254">
        <f t="shared" si="1"/>
        <v>8.8458875708296052</v>
      </c>
      <c r="M8" s="244"/>
      <c r="N8" s="245"/>
      <c r="O8" s="245"/>
    </row>
    <row r="9" spans="2:15" ht="22.5" customHeight="1" x14ac:dyDescent="0.25">
      <c r="B9" s="403" t="s">
        <v>436</v>
      </c>
      <c r="C9" s="404"/>
      <c r="D9" s="343">
        <f>+'TOTAL BEBIDAS FRIAS'!F8</f>
        <v>41.671190000000003</v>
      </c>
      <c r="E9" s="246">
        <f>+'TOTAL BEBIDAS FRIAS'!F9</f>
        <v>433.37130000000002</v>
      </c>
      <c r="F9" s="251">
        <f>+'TOTAL BEBIDAS FRIAS'!F15</f>
        <v>1.2922696078093898</v>
      </c>
      <c r="G9" s="246">
        <f>+SUM(G10:G13)</f>
        <v>133.68509559899999</v>
      </c>
      <c r="H9" s="246">
        <f>+SUM(H10:H13)</f>
        <v>378.59997131300003</v>
      </c>
      <c r="I9" s="251">
        <f>+SUM(I10:I13)</f>
        <v>2.8966619719604267</v>
      </c>
      <c r="J9" s="246">
        <f t="shared" si="0"/>
        <v>175.35628559899999</v>
      </c>
      <c r="K9" s="246">
        <f t="shared" si="2"/>
        <v>811.97127131299999</v>
      </c>
      <c r="L9" s="254">
        <f t="shared" si="1"/>
        <v>4.1889315797698163</v>
      </c>
      <c r="M9" s="244"/>
      <c r="N9" s="245"/>
      <c r="O9" s="245"/>
    </row>
    <row r="10" spans="2:15" ht="22.5" customHeight="1" x14ac:dyDescent="0.25">
      <c r="B10" s="405" t="s">
        <v>25</v>
      </c>
      <c r="C10" s="406"/>
      <c r="D10" s="343">
        <f>+'VINO + ESPUMOSOS + SIDRAS'!D8</f>
        <v>28.725470749999999</v>
      </c>
      <c r="E10" s="246">
        <f>+'VINO + ESPUMOSOS + SIDRAS'!D9</f>
        <v>293.25880000000001</v>
      </c>
      <c r="F10" s="251">
        <f>+'VINO + ESPUMOSOS + SIDRAS'!D15</f>
        <v>0.89080856150838506</v>
      </c>
      <c r="G10" s="246">
        <f>+Dtserver!C14/1000</f>
        <v>113.031487</v>
      </c>
      <c r="H10" s="246">
        <f>+Dtserver!D19/1000</f>
        <v>283.44229060000004</v>
      </c>
      <c r="I10" s="251">
        <f>+Dtserver!F19</f>
        <v>2.2658085257865244</v>
      </c>
      <c r="J10" s="246">
        <f t="shared" ref="J10:J11" si="3">+G10+D10</f>
        <v>141.75695775</v>
      </c>
      <c r="K10" s="246">
        <f t="shared" ref="K10:K11" si="4">+SUM(E10,H10)</f>
        <v>576.70109060000004</v>
      </c>
      <c r="L10" s="254">
        <f t="shared" ref="L10:L11" si="5">+SUM(F10,I10)</f>
        <v>3.1566170872949093</v>
      </c>
      <c r="M10" s="244"/>
      <c r="N10" s="245"/>
      <c r="O10" s="245"/>
    </row>
    <row r="11" spans="2:15" ht="22.5" customHeight="1" x14ac:dyDescent="0.25">
      <c r="B11" s="405" t="s">
        <v>425</v>
      </c>
      <c r="C11" s="406"/>
      <c r="D11" s="343">
        <f>+'VINO + ESPUMOSOS + SIDRAS'!I8</f>
        <v>7.5581942499999997</v>
      </c>
      <c r="E11" s="246">
        <f>+'VINO + ESPUMOSOS + SIDRAS'!I9</f>
        <v>90.867360000000005</v>
      </c>
      <c r="F11" s="251">
        <f>+'VINO + ESPUMOSOS + SIDRAS'!I15</f>
        <v>0.23438794810502617</v>
      </c>
      <c r="G11" s="246">
        <f>+Dtserver!C15/1000</f>
        <v>13.18166695</v>
      </c>
      <c r="H11" s="246">
        <f>+Dtserver!D15/1000</f>
        <v>75.248827399999996</v>
      </c>
      <c r="I11" s="251">
        <f>+Dtserver!F15</f>
        <v>0.29912055269035465</v>
      </c>
      <c r="J11" s="246">
        <f t="shared" si="3"/>
        <v>20.7398612</v>
      </c>
      <c r="K11" s="246">
        <f t="shared" si="4"/>
        <v>166.1161874</v>
      </c>
      <c r="L11" s="254">
        <f t="shared" si="5"/>
        <v>0.53350850079538081</v>
      </c>
      <c r="M11" s="244"/>
      <c r="N11" s="245"/>
      <c r="O11" s="245"/>
    </row>
    <row r="12" spans="2:15" ht="22.5" customHeight="1" x14ac:dyDescent="0.25">
      <c r="B12" s="405" t="s">
        <v>35</v>
      </c>
      <c r="C12" s="406"/>
      <c r="D12" s="343">
        <f>+'VINO + ESPUMOSOS + SIDRAS'!H8</f>
        <v>1.92480875</v>
      </c>
      <c r="E12" s="246">
        <f>+'VINO + ESPUMOSOS + SIDRAS'!H9</f>
        <v>23.340699999999998</v>
      </c>
      <c r="F12" s="251">
        <f>+'VINO + ESPUMOSOS + SIDRAS'!H15</f>
        <v>5.9690444368653305E-2</v>
      </c>
      <c r="G12" s="246">
        <f>+Dtserver!C17/10000</f>
        <v>0.79409870900000001</v>
      </c>
      <c r="H12" s="246">
        <f>+Dtserver!D17/1000</f>
        <v>5.9050780029999999</v>
      </c>
      <c r="I12" s="251">
        <f>+Dtserver!F17</f>
        <v>0.18019818405954877</v>
      </c>
      <c r="J12" s="246">
        <f t="shared" ref="J12:J13" si="6">+G12+D12</f>
        <v>2.718907459</v>
      </c>
      <c r="K12" s="246">
        <f t="shared" ref="K12:K13" si="7">+SUM(E12,H12)</f>
        <v>29.245778002999998</v>
      </c>
      <c r="L12" s="254">
        <f t="shared" ref="L12:L13" si="8">+SUM(F12,I12)</f>
        <v>0.23988862842820208</v>
      </c>
      <c r="M12" s="244"/>
      <c r="N12" s="245"/>
      <c r="O12" s="245"/>
    </row>
    <row r="13" spans="2:15" ht="22.5" customHeight="1" x14ac:dyDescent="0.25">
      <c r="B13" s="405" t="s">
        <v>435</v>
      </c>
      <c r="C13" s="406"/>
      <c r="D13" s="343">
        <f>+'VINO + ESPUMOSOS + SIDRAS'!J8</f>
        <v>3.4627162500000002</v>
      </c>
      <c r="E13" s="246">
        <f>+'VINO + ESPUMOSOS + SIDRAS'!J9</f>
        <v>20.998259999999998</v>
      </c>
      <c r="F13" s="251">
        <f>+'VINO + ESPUMOSOS + SIDRAS'!J15</f>
        <v>0.10738265382732534</v>
      </c>
      <c r="G13" s="246">
        <f>+Dtserver!C16/1000</f>
        <v>6.6778429400000006</v>
      </c>
      <c r="H13" s="246">
        <f>+Dtserver!D16/1000</f>
        <v>14.003775310000002</v>
      </c>
      <c r="I13" s="251">
        <f>+Dtserver!F16</f>
        <v>0.15153470942399913</v>
      </c>
      <c r="J13" s="246">
        <f t="shared" si="6"/>
        <v>10.140559190000001</v>
      </c>
      <c r="K13" s="246">
        <f t="shared" si="7"/>
        <v>35.002035309999997</v>
      </c>
      <c r="L13" s="254">
        <f t="shared" si="8"/>
        <v>0.25891736325132447</v>
      </c>
      <c r="M13" s="244"/>
      <c r="N13" s="245"/>
      <c r="O13" s="245"/>
    </row>
    <row r="14" spans="2:15" ht="22.5" customHeight="1" x14ac:dyDescent="0.25">
      <c r="B14" s="395" t="s">
        <v>358</v>
      </c>
      <c r="C14" s="396"/>
      <c r="D14" s="343">
        <f>+'TOTAL BEBIDAS FRIAS'!G8</f>
        <v>76.24502677000001</v>
      </c>
      <c r="E14" s="246">
        <f>+'TOTAL BEBIDAS FRIAS'!G9</f>
        <v>281.1524</v>
      </c>
      <c r="F14" s="251">
        <f>+'TOTAL BEBIDAS FRIAS'!G15</f>
        <v>2.1358993092401253</v>
      </c>
      <c r="G14" s="246">
        <f>+Dtserver!C12/1000</f>
        <v>398.77936736099997</v>
      </c>
      <c r="H14" s="246">
        <f>+Dtserver!D12/1000</f>
        <v>322.26640545999999</v>
      </c>
      <c r="I14" s="251">
        <f>+Dtserver!F12</f>
        <v>9.0491669391277014</v>
      </c>
      <c r="J14" s="246">
        <f t="shared" si="0"/>
        <v>475.02439413100001</v>
      </c>
      <c r="K14" s="246">
        <f t="shared" si="2"/>
        <v>603.41880545999993</v>
      </c>
      <c r="L14" s="254">
        <f t="shared" si="1"/>
        <v>11.185066248367827</v>
      </c>
      <c r="M14" s="244"/>
      <c r="N14" s="245"/>
      <c r="O14" s="245"/>
    </row>
    <row r="15" spans="2:15" ht="22.5" customHeight="1" x14ac:dyDescent="0.25">
      <c r="B15" s="395" t="s">
        <v>262</v>
      </c>
      <c r="C15" s="396"/>
      <c r="D15" s="343">
        <f>+'TOTAL BEBIDAS FRIAS'!H8</f>
        <v>145.5032976</v>
      </c>
      <c r="E15" s="246">
        <f>+'TOTAL BEBIDAS FRIAS'!H9</f>
        <v>127.42230000000001</v>
      </c>
      <c r="F15" s="251">
        <f>+'TOTAL BEBIDAS FRIAS'!H15</f>
        <v>4.0760742831594436</v>
      </c>
      <c r="G15" s="246">
        <f>+Dtserver!C9/1000</f>
        <v>569.37521499999991</v>
      </c>
      <c r="H15" s="246">
        <f>+Dtserver!D9/1000</f>
        <v>119.77991490000001</v>
      </c>
      <c r="I15" s="251">
        <f>+Dtserver!F9</f>
        <v>12.920355949289821</v>
      </c>
      <c r="J15" s="246">
        <f t="shared" si="0"/>
        <v>714.87851259999991</v>
      </c>
      <c r="K15" s="246">
        <f t="shared" si="2"/>
        <v>247.2022149</v>
      </c>
      <c r="L15" s="254">
        <f t="shared" si="1"/>
        <v>16.996430232449264</v>
      </c>
      <c r="M15" s="244"/>
      <c r="N15" s="245"/>
      <c r="O15" s="245"/>
    </row>
    <row r="16" spans="2:15" ht="22.5" customHeight="1" x14ac:dyDescent="0.25">
      <c r="B16" s="395" t="s">
        <v>293</v>
      </c>
      <c r="C16" s="396"/>
      <c r="D16" s="343">
        <f>+'TOTAL BEBIDAS FRIAS'!I8</f>
        <v>7.7070205899999999</v>
      </c>
      <c r="E16" s="246">
        <f>+'TOTAL BEBIDAS FRIAS'!I9</f>
        <v>36.674930000000003</v>
      </c>
      <c r="F16" s="251">
        <f>+'TOTAL BEBIDAS FRIAS'!I15</f>
        <v>0.23023907786314091</v>
      </c>
      <c r="G16" s="246">
        <f>+Dtserver!C10/1000</f>
        <v>93.753769755999997</v>
      </c>
      <c r="H16" s="246">
        <f>+Dtserver!D10/1000</f>
        <v>93.521177489999999</v>
      </c>
      <c r="I16" s="251">
        <f>+Dtserver!F10</f>
        <v>2.1274759506967342</v>
      </c>
      <c r="J16" s="246">
        <f t="shared" si="0"/>
        <v>101.460790346</v>
      </c>
      <c r="K16" s="246">
        <f t="shared" si="2"/>
        <v>130.19610749</v>
      </c>
      <c r="L16" s="254">
        <f t="shared" si="1"/>
        <v>2.3577150285598751</v>
      </c>
      <c r="M16" s="244"/>
      <c r="N16" s="245"/>
      <c r="O16" s="245"/>
    </row>
    <row r="17" spans="2:15" ht="22.5" customHeight="1" thickBot="1" x14ac:dyDescent="0.3">
      <c r="B17" s="391" t="s">
        <v>366</v>
      </c>
      <c r="C17" s="392"/>
      <c r="D17" s="344">
        <f>+'TOTAL BEBIDAS FRIAS'!J8</f>
        <v>1.5657745000000001</v>
      </c>
      <c r="E17" s="249">
        <f>+'TOTAL BEBIDAS FRIAS'!J9</f>
        <v>3.931581</v>
      </c>
      <c r="F17" s="252">
        <f>+'TOTAL BEBIDAS FRIAS'!J15</f>
        <v>4.677585492497309E-2</v>
      </c>
      <c r="G17" s="249">
        <f>+Dtserver!C11/1000</f>
        <v>32.643075000000003</v>
      </c>
      <c r="H17" s="249">
        <f>+Dtserver!D11/1000</f>
        <v>29.597400799999999</v>
      </c>
      <c r="I17" s="252">
        <f>+Dtserver!F11</f>
        <v>0.74074202242780063</v>
      </c>
      <c r="J17" s="249">
        <f t="shared" si="0"/>
        <v>34.208849500000007</v>
      </c>
      <c r="K17" s="249">
        <f t="shared" si="2"/>
        <v>33.528981799999997</v>
      </c>
      <c r="L17" s="255">
        <f t="shared" si="1"/>
        <v>0.78751787735277368</v>
      </c>
      <c r="M17" s="244"/>
      <c r="N17" s="245"/>
      <c r="O17" s="245"/>
    </row>
    <row r="19" spans="2:15" x14ac:dyDescent="0.25">
      <c r="B19" s="345"/>
    </row>
    <row r="20" spans="2:15" x14ac:dyDescent="0.25">
      <c r="B20" s="345" t="s">
        <v>440</v>
      </c>
    </row>
  </sheetData>
  <mergeCells count="16">
    <mergeCell ref="J2:L2"/>
    <mergeCell ref="D3:L3"/>
    <mergeCell ref="B17:C17"/>
    <mergeCell ref="B6:C6"/>
    <mergeCell ref="B7:C7"/>
    <mergeCell ref="D2:F2"/>
    <mergeCell ref="G2:I2"/>
    <mergeCell ref="B8:C8"/>
    <mergeCell ref="B9:C9"/>
    <mergeCell ref="B14:C14"/>
    <mergeCell ref="B15:C15"/>
    <mergeCell ref="B16:C16"/>
    <mergeCell ref="B10:C10"/>
    <mergeCell ref="B11:C11"/>
    <mergeCell ref="B12:C12"/>
    <mergeCell ref="B13:C13"/>
  </mergeCells>
  <pageMargins left="0.25" right="0.25" top="0.75" bottom="0.75" header="0.3" footer="0.3"/>
  <pageSetup paperSize="9" scale="4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1"/>
  <sheetViews>
    <sheetView showGridLines="0" zoomScale="60" zoomScaleNormal="60" workbookViewId="0">
      <selection activeCell="I15" sqref="I15"/>
    </sheetView>
  </sheetViews>
  <sheetFormatPr baseColWidth="10" defaultRowHeight="15" x14ac:dyDescent="0.25"/>
  <cols>
    <col min="1" max="1" width="3.140625" customWidth="1"/>
    <col min="3" max="3" width="12.140625" customWidth="1"/>
    <col min="4" max="12" width="15.7109375" customWidth="1"/>
    <col min="21" max="21" width="32.85546875" customWidth="1"/>
  </cols>
  <sheetData>
    <row r="1" spans="2:21" ht="15.75" thickBot="1" x14ac:dyDescent="0.3"/>
    <row r="2" spans="2:21" ht="31.5" customHeight="1" thickBot="1" x14ac:dyDescent="0.4">
      <c r="B2" s="241"/>
      <c r="C2" s="241"/>
      <c r="D2" s="397"/>
      <c r="E2" s="398"/>
      <c r="F2" s="399"/>
      <c r="G2" s="400"/>
      <c r="H2" s="401"/>
      <c r="I2" s="402"/>
      <c r="J2" s="387"/>
      <c r="K2" s="388"/>
      <c r="L2" s="388"/>
      <c r="N2" s="415" t="s">
        <v>417</v>
      </c>
      <c r="O2" s="415"/>
      <c r="P2" s="415"/>
      <c r="Q2" s="415"/>
      <c r="R2" s="415"/>
    </row>
    <row r="3" spans="2:21" ht="24" customHeight="1" thickBot="1" x14ac:dyDescent="0.35">
      <c r="B3" s="241"/>
      <c r="C3" s="241"/>
      <c r="D3" s="389"/>
      <c r="E3" s="390"/>
      <c r="F3" s="390"/>
      <c r="G3" s="390"/>
      <c r="H3" s="390"/>
      <c r="I3" s="390"/>
      <c r="J3" s="390"/>
      <c r="K3" s="390"/>
      <c r="L3" s="390"/>
    </row>
    <row r="4" spans="2:21" ht="24.75" customHeight="1" thickBot="1" x14ac:dyDescent="0.35">
      <c r="B4" s="242"/>
      <c r="C4" s="241"/>
      <c r="D4" s="247" t="s">
        <v>362</v>
      </c>
      <c r="E4" s="247" t="s">
        <v>363</v>
      </c>
      <c r="F4" s="247" t="s">
        <v>364</v>
      </c>
      <c r="G4" s="247" t="s">
        <v>362</v>
      </c>
      <c r="H4" s="247" t="s">
        <v>363</v>
      </c>
      <c r="I4" s="247" t="s">
        <v>364</v>
      </c>
      <c r="J4" s="247" t="s">
        <v>362</v>
      </c>
      <c r="K4" s="247" t="s">
        <v>363</v>
      </c>
      <c r="L4" s="247" t="s">
        <v>364</v>
      </c>
      <c r="N4" s="413" t="s">
        <v>259</v>
      </c>
      <c r="O4" s="414"/>
    </row>
    <row r="5" spans="2:21" ht="15" customHeight="1" thickBot="1" x14ac:dyDescent="0.35">
      <c r="B5" s="242"/>
      <c r="C5" s="241"/>
      <c r="D5" s="243"/>
      <c r="E5" s="243"/>
      <c r="F5" s="243"/>
      <c r="G5" s="243"/>
      <c r="H5" s="243"/>
      <c r="I5" s="243"/>
      <c r="N5" t="s">
        <v>415</v>
      </c>
      <c r="O5" t="s">
        <v>416</v>
      </c>
      <c r="Q5" t="s">
        <v>421</v>
      </c>
      <c r="R5" t="s">
        <v>420</v>
      </c>
    </row>
    <row r="6" spans="2:21" ht="19.5" customHeight="1" x14ac:dyDescent="0.25">
      <c r="B6" s="411" t="s">
        <v>321</v>
      </c>
      <c r="C6" s="412"/>
      <c r="D6" s="248">
        <f>+'TOTAL BEBIDAS FRIAS'!C8</f>
        <v>431.34295654999994</v>
      </c>
      <c r="E6" s="248">
        <f>+'TOTAL BEBIDAS FRIAS'!C9</f>
        <v>1935.4038109999999</v>
      </c>
      <c r="F6" s="250">
        <f>+'TOTAL BEBIDAS FRIAS'!C15</f>
        <v>12.703785870311586</v>
      </c>
      <c r="G6" s="248">
        <f>+SUM(G7:G13)</f>
        <v>1424.895886497</v>
      </c>
      <c r="H6" s="248">
        <f>+SUM(H7:H13)</f>
        <v>1323.3292062599999</v>
      </c>
      <c r="I6" s="250">
        <f>+SUM(I7:I13)</f>
        <v>32.333971622245812</v>
      </c>
      <c r="J6" s="248">
        <f t="shared" ref="J6:J13" si="0">+G6+D6</f>
        <v>1856.238843047</v>
      </c>
      <c r="K6" s="248">
        <f>+SUM(E6,H6)</f>
        <v>3258.7330172599995</v>
      </c>
      <c r="L6" s="253">
        <f>+SUM(F6,I6)</f>
        <v>45.037757492557397</v>
      </c>
      <c r="M6" s="244"/>
      <c r="N6" s="336">
        <f>+D6/$D$6*100</f>
        <v>100</v>
      </c>
      <c r="O6" s="336">
        <f>+G6/$G$6*100</f>
        <v>100</v>
      </c>
      <c r="Q6" s="338">
        <f>+SUM(D6+G6)/SUM(D6+G6)*100</f>
        <v>100</v>
      </c>
      <c r="R6" s="338">
        <f>+SUM(E6+H6)/SUM(E6+H6)*100</f>
        <v>100</v>
      </c>
    </row>
    <row r="7" spans="2:21" ht="19.5" customHeight="1" x14ac:dyDescent="0.25">
      <c r="B7" s="407" t="s">
        <v>320</v>
      </c>
      <c r="C7" s="408"/>
      <c r="D7" s="246">
        <f>+'TOTAL BEBIDAS FRIAS'!D8</f>
        <v>9.5134681600000004</v>
      </c>
      <c r="E7" s="246">
        <f>+'TOTAL BEBIDAS FRIAS'!D9</f>
        <v>391.94880000000001</v>
      </c>
      <c r="F7" s="251">
        <f>+'TOTAL BEBIDAS FRIAS'!D15</f>
        <v>0.29517882060129497</v>
      </c>
      <c r="G7" s="246">
        <f>+Dtserver!C7/1000</f>
        <v>11.70885296</v>
      </c>
      <c r="H7" s="246">
        <f>+Dtserver!D7/1000</f>
        <v>132.10925399999999</v>
      </c>
      <c r="I7" s="251">
        <f>+Dtserver!F7</f>
        <v>0.26569921558860926</v>
      </c>
      <c r="J7" s="246">
        <f t="shared" si="0"/>
        <v>21.22232112</v>
      </c>
      <c r="K7" s="246">
        <f t="shared" ref="K7:L13" si="1">+SUM(E7,H7)</f>
        <v>524.05805399999997</v>
      </c>
      <c r="L7" s="254">
        <f t="shared" si="1"/>
        <v>0.56087803618990417</v>
      </c>
      <c r="M7" s="244"/>
      <c r="N7" s="337">
        <f t="shared" ref="N7:N13" si="2">+D7/$D$6*100</f>
        <v>2.2055461937042731</v>
      </c>
      <c r="O7" s="337">
        <f t="shared" ref="O7:O13" si="3">+G7/$G$6*100</f>
        <v>0.82173392954241298</v>
      </c>
      <c r="P7" t="s">
        <v>418</v>
      </c>
      <c r="Q7" s="338">
        <f>+D6/SUM(D6+G6)</f>
        <v>0.23237470660938989</v>
      </c>
      <c r="R7" s="338">
        <f>+E6/SUM(E6+H6)</f>
        <v>0.59391297192775916</v>
      </c>
    </row>
    <row r="8" spans="2:21" ht="19.5" customHeight="1" x14ac:dyDescent="0.25">
      <c r="B8" s="407" t="s">
        <v>265</v>
      </c>
      <c r="C8" s="408"/>
      <c r="D8" s="246">
        <f>+'TOTAL BEBIDAS FRIAS'!E8</f>
        <v>149.13717893</v>
      </c>
      <c r="E8" s="246">
        <f>+'TOTAL BEBIDAS FRIAS'!E9</f>
        <v>660.90250000000003</v>
      </c>
      <c r="F8" s="251">
        <f>+'TOTAL BEBIDAS FRIAS'!E15</f>
        <v>4.6273489167132187</v>
      </c>
      <c r="G8" s="246">
        <f>+Dtserver!C8/1000</f>
        <v>185.9028778</v>
      </c>
      <c r="H8" s="246">
        <f>+Dtserver!D8/1000</f>
        <v>228.0254257</v>
      </c>
      <c r="I8" s="251">
        <f>+Dtserver!F8</f>
        <v>4.2185386541163865</v>
      </c>
      <c r="J8" s="246">
        <f t="shared" si="0"/>
        <v>335.04005673</v>
      </c>
      <c r="K8" s="246">
        <f t="shared" si="1"/>
        <v>888.92792570000006</v>
      </c>
      <c r="L8" s="254">
        <f t="shared" si="1"/>
        <v>8.8458875708296052</v>
      </c>
      <c r="M8" s="244"/>
      <c r="N8" s="337">
        <f t="shared" si="2"/>
        <v>34.575081536705817</v>
      </c>
      <c r="O8" s="337">
        <f t="shared" si="3"/>
        <v>13.046769210417775</v>
      </c>
      <c r="P8" t="s">
        <v>419</v>
      </c>
      <c r="Q8" s="338">
        <f>+G6/SUM(D6+G6)</f>
        <v>0.76762529339061003</v>
      </c>
      <c r="R8" s="338">
        <f>+H6/SUM(E6+H6)</f>
        <v>0.40608702807224095</v>
      </c>
    </row>
    <row r="9" spans="2:21" ht="19.5" customHeight="1" x14ac:dyDescent="0.25">
      <c r="B9" s="407" t="s">
        <v>365</v>
      </c>
      <c r="C9" s="408"/>
      <c r="D9" s="246">
        <f>+'TOTAL BEBIDAS FRIAS'!F8</f>
        <v>41.671190000000003</v>
      </c>
      <c r="E9" s="246">
        <f>+'TOTAL BEBIDAS FRIAS'!F9</f>
        <v>433.37130000000002</v>
      </c>
      <c r="F9" s="251">
        <f>+'TOTAL BEBIDAS FRIAS'!F15</f>
        <v>1.2922696078093898</v>
      </c>
      <c r="G9" s="246">
        <f>+Dtserver!C13/1000</f>
        <v>132.73272861999999</v>
      </c>
      <c r="H9" s="246">
        <f>+Dtserver!D13/1000</f>
        <v>398.02962791000004</v>
      </c>
      <c r="I9" s="251">
        <f>+Dtserver!F13</f>
        <v>3.0119928909987554</v>
      </c>
      <c r="J9" s="246">
        <f t="shared" si="0"/>
        <v>174.40391861999998</v>
      </c>
      <c r="K9" s="246">
        <f t="shared" si="1"/>
        <v>831.40092791000006</v>
      </c>
      <c r="L9" s="254">
        <f t="shared" si="1"/>
        <v>4.3042624988081455</v>
      </c>
      <c r="M9" s="244"/>
      <c r="N9" s="337">
        <f t="shared" si="2"/>
        <v>9.6608022380376131</v>
      </c>
      <c r="O9" s="337">
        <f t="shared" si="3"/>
        <v>9.3152580394005824</v>
      </c>
    </row>
    <row r="10" spans="2:21" ht="19.5" customHeight="1" x14ac:dyDescent="0.25">
      <c r="B10" s="407" t="s">
        <v>358</v>
      </c>
      <c r="C10" s="408"/>
      <c r="D10" s="246">
        <f>+'TOTAL BEBIDAS FRIAS'!G8</f>
        <v>76.24502677000001</v>
      </c>
      <c r="E10" s="246">
        <f>+'TOTAL BEBIDAS FRIAS'!G9</f>
        <v>281.1524</v>
      </c>
      <c r="F10" s="251">
        <f>+'TOTAL BEBIDAS FRIAS'!G15</f>
        <v>2.1358993092401253</v>
      </c>
      <c r="G10" s="246">
        <f>+Dtserver!C12/1000</f>
        <v>398.77936736099997</v>
      </c>
      <c r="H10" s="246">
        <f>+Dtserver!D12/1000</f>
        <v>322.26640545999999</v>
      </c>
      <c r="I10" s="251">
        <f>+Dtserver!F12</f>
        <v>9.0491669391277014</v>
      </c>
      <c r="J10" s="246">
        <f t="shared" si="0"/>
        <v>475.02439413100001</v>
      </c>
      <c r="K10" s="246">
        <f t="shared" si="1"/>
        <v>603.41880545999993</v>
      </c>
      <c r="L10" s="254">
        <f t="shared" si="1"/>
        <v>11.185066248367827</v>
      </c>
      <c r="M10" s="244"/>
      <c r="N10" s="337">
        <f t="shared" si="2"/>
        <v>17.676196078366221</v>
      </c>
      <c r="O10" s="337">
        <f t="shared" si="3"/>
        <v>27.98656176497002</v>
      </c>
    </row>
    <row r="11" spans="2:21" ht="19.5" customHeight="1" x14ac:dyDescent="0.25">
      <c r="B11" s="407" t="s">
        <v>262</v>
      </c>
      <c r="C11" s="408"/>
      <c r="D11" s="246">
        <f>+'TOTAL BEBIDAS FRIAS'!H8</f>
        <v>145.5032976</v>
      </c>
      <c r="E11" s="246">
        <f>+'TOTAL BEBIDAS FRIAS'!H9</f>
        <v>127.42230000000001</v>
      </c>
      <c r="F11" s="251">
        <f>+'TOTAL BEBIDAS FRIAS'!H15</f>
        <v>4.0760742831594436</v>
      </c>
      <c r="G11" s="246">
        <f>+Dtserver!C9/1000</f>
        <v>569.37521499999991</v>
      </c>
      <c r="H11" s="246">
        <f>+Dtserver!D9/1000</f>
        <v>119.77991490000001</v>
      </c>
      <c r="I11" s="251">
        <f>+Dtserver!F9</f>
        <v>12.920355949289821</v>
      </c>
      <c r="J11" s="246">
        <f t="shared" si="0"/>
        <v>714.87851259999991</v>
      </c>
      <c r="K11" s="246">
        <f t="shared" si="1"/>
        <v>247.2022149</v>
      </c>
      <c r="L11" s="254">
        <f t="shared" si="1"/>
        <v>16.996430232449264</v>
      </c>
      <c r="M11" s="244"/>
      <c r="N11" s="337">
        <f t="shared" si="2"/>
        <v>33.732623980643048</v>
      </c>
      <c r="O11" s="337">
        <f t="shared" si="3"/>
        <v>39.959074932819568</v>
      </c>
    </row>
    <row r="12" spans="2:21" ht="19.5" customHeight="1" x14ac:dyDescent="0.25">
      <c r="B12" s="407" t="s">
        <v>293</v>
      </c>
      <c r="C12" s="408"/>
      <c r="D12" s="246">
        <f>+'TOTAL BEBIDAS FRIAS'!I8</f>
        <v>7.7070205899999999</v>
      </c>
      <c r="E12" s="246">
        <f>+'TOTAL BEBIDAS FRIAS'!I9</f>
        <v>36.674930000000003</v>
      </c>
      <c r="F12" s="251">
        <f>+'TOTAL BEBIDAS FRIAS'!I15</f>
        <v>0.23023907786314091</v>
      </c>
      <c r="G12" s="246">
        <f>+Dtserver!C10/1000</f>
        <v>93.753769755999997</v>
      </c>
      <c r="H12" s="246">
        <f>+Dtserver!D10/1000</f>
        <v>93.521177489999999</v>
      </c>
      <c r="I12" s="251">
        <f>+Dtserver!F10</f>
        <v>2.1274759506967342</v>
      </c>
      <c r="J12" s="246">
        <f t="shared" si="0"/>
        <v>101.460790346</v>
      </c>
      <c r="K12" s="246">
        <f t="shared" si="1"/>
        <v>130.19610749</v>
      </c>
      <c r="L12" s="254">
        <f t="shared" si="1"/>
        <v>2.3577150285598751</v>
      </c>
      <c r="M12" s="244"/>
      <c r="N12" s="337">
        <f t="shared" si="2"/>
        <v>1.7867500727594763</v>
      </c>
      <c r="O12" s="337">
        <f t="shared" si="3"/>
        <v>6.5796926389117898</v>
      </c>
    </row>
    <row r="13" spans="2:21" ht="19.5" customHeight="1" thickBot="1" x14ac:dyDescent="0.3">
      <c r="B13" s="409" t="s">
        <v>366</v>
      </c>
      <c r="C13" s="410"/>
      <c r="D13" s="249">
        <f>+'TOTAL BEBIDAS FRIAS'!J8</f>
        <v>1.5657745000000001</v>
      </c>
      <c r="E13" s="249">
        <f>+'TOTAL BEBIDAS FRIAS'!J9</f>
        <v>3.931581</v>
      </c>
      <c r="F13" s="252">
        <f>+'TOTAL BEBIDAS FRIAS'!J15</f>
        <v>4.677585492497309E-2</v>
      </c>
      <c r="G13" s="249">
        <f>+Dtserver!C11/1000</f>
        <v>32.643075000000003</v>
      </c>
      <c r="H13" s="249">
        <f>+Dtserver!D11/1000</f>
        <v>29.597400799999999</v>
      </c>
      <c r="I13" s="252">
        <f>+Dtserver!F11</f>
        <v>0.74074202242780063</v>
      </c>
      <c r="J13" s="249">
        <f t="shared" si="0"/>
        <v>34.208849500000007</v>
      </c>
      <c r="K13" s="249">
        <f t="shared" si="1"/>
        <v>33.528981799999997</v>
      </c>
      <c r="L13" s="255">
        <f t="shared" si="1"/>
        <v>0.78751787735277368</v>
      </c>
      <c r="M13" s="244"/>
      <c r="N13" s="337">
        <f t="shared" si="2"/>
        <v>0.36299989978357289</v>
      </c>
      <c r="O13" s="337">
        <f t="shared" si="3"/>
        <v>2.290909483937845</v>
      </c>
      <c r="U13" s="340" t="s">
        <v>423</v>
      </c>
    </row>
    <row r="14" spans="2:21" ht="18.75" x14ac:dyDescent="0.3">
      <c r="F14" s="5"/>
      <c r="G14" s="5"/>
    </row>
    <row r="15" spans="2:21" ht="18.75" x14ac:dyDescent="0.3">
      <c r="F15" s="5" t="s">
        <v>415</v>
      </c>
      <c r="G15" s="5" t="s">
        <v>416</v>
      </c>
    </row>
    <row r="38" spans="3:11" ht="18.75" x14ac:dyDescent="0.3">
      <c r="C38" s="341" t="s">
        <v>424</v>
      </c>
    </row>
    <row r="39" spans="3:11" x14ac:dyDescent="0.25">
      <c r="C39" s="4" t="s">
        <v>422</v>
      </c>
      <c r="D39" t="str">
        <f>+'TOTAL BEBIDAS FRIAS'!C6</f>
        <v>TOTAL BEBIDAS FRÍAS</v>
      </c>
      <c r="E39" t="str">
        <f>+'TOTAL BEBIDAS FRIAS'!D6</f>
        <v>BEBIDAS ESPIRITUOSAS</v>
      </c>
      <c r="F39" t="str">
        <f>+'TOTAL BEBIDAS FRIAS'!E6</f>
        <v>CERVEZA</v>
      </c>
      <c r="G39" t="str">
        <f>+'TOTAL BEBIDAS FRIAS'!F6</f>
        <v>VINO, ESPUMOSOS (Inc. Cava), TINTO DE VERANO, SIDRA</v>
      </c>
      <c r="H39" t="str">
        <f>+'TOTAL BEBIDAS FRIAS'!G6</f>
        <v>BEBIDAS REFRESCANTES**</v>
      </c>
      <c r="I39" t="str">
        <f>+'TOTAL BEBIDAS FRIAS'!H6</f>
        <v>AGUA</v>
      </c>
      <c r="J39" t="str">
        <f>+'TOTAL BEBIDAS FRIAS'!I6</f>
        <v>ZUMO</v>
      </c>
      <c r="K39" t="str">
        <f>+'TOTAL BEBIDAS FRIAS'!J6</f>
        <v>BEBIDAS ZUMO+LECHE</v>
      </c>
    </row>
    <row r="40" spans="3:11" x14ac:dyDescent="0.25">
      <c r="C40" t="str">
        <f>+'TOTAL BEBIDAS FRIAS'!B7</f>
        <v>Volumen (Mio consumiciones)</v>
      </c>
      <c r="D40" s="337">
        <f>+'TOTAL BEBIDAS FRIAS'!C7</f>
        <v>952.71161900000004</v>
      </c>
      <c r="E40" s="337">
        <f>+'TOTAL BEBIDAS FRIAS'!D7</f>
        <v>81.883570000000006</v>
      </c>
      <c r="F40" s="337">
        <f>+'TOTAL BEBIDAS FRIAS'!E7</f>
        <v>416.52420000000001</v>
      </c>
      <c r="G40" s="337">
        <f>+'TOTAL BEBIDAS FRIAS'!F7</f>
        <v>95.327259999999995</v>
      </c>
      <c r="H40" s="337">
        <f>+'TOTAL BEBIDAS FRIAS'!G7</f>
        <v>196.9402</v>
      </c>
      <c r="I40" s="337">
        <f>+'TOTAL BEBIDAS FRIAS'!H7</f>
        <v>135.5016</v>
      </c>
      <c r="J40" s="337">
        <f>+'TOTAL BEBIDAS FRIAS'!I7</f>
        <v>22.361470000000001</v>
      </c>
      <c r="K40" s="337">
        <f>+'TOTAL BEBIDAS FRIAS'!J7</f>
        <v>4.1733190000000002</v>
      </c>
    </row>
    <row r="41" spans="3:11" x14ac:dyDescent="0.25">
      <c r="D41" s="339">
        <f>+D40/$D$40*100</f>
        <v>100</v>
      </c>
      <c r="E41" s="339">
        <f t="shared" ref="E41:K41" si="4">+E40/$D$40*100</f>
        <v>8.5947907390851306</v>
      </c>
      <c r="F41" s="339">
        <f t="shared" si="4"/>
        <v>43.719861466284897</v>
      </c>
      <c r="G41" s="339">
        <f t="shared" si="4"/>
        <v>10.005888256097776</v>
      </c>
      <c r="H41" s="339">
        <f t="shared" si="4"/>
        <v>20.671543841011978</v>
      </c>
      <c r="I41" s="339">
        <f t="shared" si="4"/>
        <v>14.222729868900652</v>
      </c>
      <c r="J41" s="339">
        <f t="shared" si="4"/>
        <v>2.3471394233095837</v>
      </c>
      <c r="K41" s="339">
        <f t="shared" si="4"/>
        <v>0.43804640530997874</v>
      </c>
    </row>
  </sheetData>
  <mergeCells count="14">
    <mergeCell ref="N4:O4"/>
    <mergeCell ref="N2:R2"/>
    <mergeCell ref="B8:C8"/>
    <mergeCell ref="B9:C9"/>
    <mergeCell ref="B10:C10"/>
    <mergeCell ref="J2:L2"/>
    <mergeCell ref="B11:C11"/>
    <mergeCell ref="B12:C12"/>
    <mergeCell ref="B13:C13"/>
    <mergeCell ref="D2:F2"/>
    <mergeCell ref="G2:I2"/>
    <mergeCell ref="D3:L3"/>
    <mergeCell ref="B6:C6"/>
    <mergeCell ref="B7:C7"/>
  </mergeCells>
  <hyperlinks>
    <hyperlink ref="B6" location="'TOTAL BEB FRIAS'!A1" display="TOTAL BEBIDAS FRIAS"/>
    <hyperlink ref="B7" location="'BEB ESPIRITUOSAS'!A1" display="BEBIDAS ESPIRITUOSAS"/>
    <hyperlink ref="B8" location="CERVEZA!A1" display="CERVEZA"/>
    <hyperlink ref="B9" location="'VINO &amp; ESPUMOSOS'!A1" display="VINO &amp; ESPUMOSOS"/>
    <hyperlink ref="B11" location="AGUA!A1" display="AGUA"/>
    <hyperlink ref="B12" location="ZUMOS!A1" display="ZUMO"/>
    <hyperlink ref="B13" location="'BEB ZUMO+LECHE'!A1" display="BEB ZUMO+LECHE"/>
    <hyperlink ref="B10" location="'BEB REFRESCANTES'!A1" display="BEBIDAS REFRESCANTES"/>
  </hyperlinks>
  <pageMargins left="0.25" right="0.25" top="0.75" bottom="0.7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F54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3.7109375" style="26" customWidth="1"/>
    <col min="2" max="2" width="41.5703125" style="26" bestFit="1" customWidth="1"/>
    <col min="3" max="3" width="30" style="26" customWidth="1"/>
    <col min="4" max="4" width="4.5703125" style="26" customWidth="1"/>
    <col min="5" max="16384" width="11.42578125" style="26"/>
  </cols>
  <sheetData>
    <row r="1" spans="1:6" ht="45.75" customHeight="1" x14ac:dyDescent="0.35">
      <c r="A1" s="2"/>
      <c r="B1" s="60"/>
      <c r="C1" s="61"/>
      <c r="D1"/>
      <c r="E1"/>
      <c r="F1"/>
    </row>
    <row r="2" spans="1:6" ht="27" customHeight="1" x14ac:dyDescent="0.25">
      <c r="A2" s="2"/>
      <c r="B2"/>
      <c r="C2" s="62"/>
      <c r="D2"/>
      <c r="E2"/>
      <c r="F2"/>
    </row>
    <row r="3" spans="1:6" ht="42" customHeight="1" x14ac:dyDescent="0.25">
      <c r="A3" s="2"/>
      <c r="B3"/>
      <c r="C3" s="62"/>
      <c r="D3"/>
      <c r="E3"/>
      <c r="F3"/>
    </row>
    <row r="4" spans="1:6" ht="18.75" customHeight="1" x14ac:dyDescent="0.3">
      <c r="A4" s="2"/>
      <c r="B4" s="67" t="s">
        <v>270</v>
      </c>
      <c r="C4" s="68"/>
      <c r="D4"/>
      <c r="E4"/>
      <c r="F4"/>
    </row>
    <row r="5" spans="1:6" ht="15.75" x14ac:dyDescent="0.25">
      <c r="A5" s="2"/>
      <c r="B5" s="93" t="s">
        <v>323</v>
      </c>
      <c r="C5" s="95">
        <v>1000</v>
      </c>
      <c r="D5"/>
      <c r="E5"/>
      <c r="F5"/>
    </row>
    <row r="6" spans="1:6" ht="15.75" x14ac:dyDescent="0.25">
      <c r="A6" s="2"/>
      <c r="B6" s="93" t="s">
        <v>324</v>
      </c>
      <c r="C6" s="95">
        <v>330</v>
      </c>
      <c r="D6"/>
      <c r="E6"/>
      <c r="F6"/>
    </row>
    <row r="7" spans="1:6" ht="15.75" x14ac:dyDescent="0.25">
      <c r="A7" s="2"/>
      <c r="B7" s="93" t="s">
        <v>325</v>
      </c>
      <c r="C7" s="95">
        <v>200</v>
      </c>
      <c r="D7"/>
      <c r="E7"/>
      <c r="F7"/>
    </row>
    <row r="8" spans="1:6" ht="15.75" x14ac:dyDescent="0.25">
      <c r="A8" s="2"/>
      <c r="B8" s="93" t="s">
        <v>326</v>
      </c>
      <c r="C8" s="95">
        <v>500</v>
      </c>
      <c r="D8"/>
      <c r="E8"/>
      <c r="F8"/>
    </row>
    <row r="9" spans="1:6" ht="15.75" x14ac:dyDescent="0.25">
      <c r="A9" s="2"/>
      <c r="B9" s="93" t="s">
        <v>327</v>
      </c>
      <c r="C9" s="95">
        <v>330</v>
      </c>
      <c r="D9"/>
      <c r="E9"/>
      <c r="F9"/>
    </row>
    <row r="10" spans="1:6" ht="15" customHeight="1" x14ac:dyDescent="0.25">
      <c r="A10" s="2"/>
      <c r="B10" s="93" t="s">
        <v>328</v>
      </c>
      <c r="C10" s="95">
        <v>1000</v>
      </c>
      <c r="D10"/>
      <c r="E10"/>
      <c r="F10"/>
    </row>
    <row r="11" spans="1:6" ht="15.75" x14ac:dyDescent="0.25">
      <c r="A11" s="2"/>
      <c r="B11" s="93" t="s">
        <v>329</v>
      </c>
      <c r="C11" s="95">
        <v>500</v>
      </c>
      <c r="D11"/>
      <c r="E11"/>
      <c r="F11"/>
    </row>
    <row r="12" spans="1:6" ht="15.75" x14ac:dyDescent="0.25">
      <c r="A12" s="2"/>
      <c r="B12" s="93" t="s">
        <v>330</v>
      </c>
      <c r="C12" s="95">
        <v>330</v>
      </c>
      <c r="D12"/>
      <c r="E12"/>
      <c r="F12"/>
    </row>
    <row r="13" spans="1:6" ht="15.75" x14ac:dyDescent="0.25">
      <c r="A13" s="2"/>
      <c r="B13" s="93" t="s">
        <v>331</v>
      </c>
      <c r="C13" s="95">
        <v>300</v>
      </c>
      <c r="D13"/>
      <c r="E13"/>
      <c r="F13"/>
    </row>
    <row r="14" spans="1:6" ht="15.75" x14ac:dyDescent="0.25">
      <c r="A14" s="2"/>
      <c r="B14" s="93" t="s">
        <v>332</v>
      </c>
      <c r="C14" s="95">
        <v>330</v>
      </c>
      <c r="D14"/>
      <c r="E14"/>
      <c r="F14"/>
    </row>
    <row r="15" spans="1:6" ht="15.75" x14ac:dyDescent="0.25">
      <c r="A15" s="2"/>
      <c r="B15" s="94" t="s">
        <v>333</v>
      </c>
      <c r="C15" s="96">
        <v>330</v>
      </c>
      <c r="D15"/>
      <c r="E15"/>
      <c r="F15"/>
    </row>
    <row r="16" spans="1:6" ht="18.75" x14ac:dyDescent="0.3">
      <c r="A16" s="2"/>
      <c r="B16" s="67" t="s">
        <v>262</v>
      </c>
      <c r="C16" s="97"/>
      <c r="D16"/>
      <c r="E16"/>
      <c r="F16"/>
    </row>
    <row r="17" spans="1:6" ht="15.75" x14ac:dyDescent="0.25">
      <c r="A17" s="2"/>
      <c r="B17" s="93" t="s">
        <v>334</v>
      </c>
      <c r="C17" s="95">
        <v>330</v>
      </c>
      <c r="D17"/>
      <c r="E17"/>
      <c r="F17"/>
    </row>
    <row r="18" spans="1:6" ht="15.75" x14ac:dyDescent="0.25">
      <c r="A18" s="2"/>
      <c r="B18" s="93" t="s">
        <v>335</v>
      </c>
      <c r="C18" s="95">
        <v>500</v>
      </c>
      <c r="D18"/>
      <c r="E18"/>
      <c r="F18"/>
    </row>
    <row r="19" spans="1:6" ht="15.75" x14ac:dyDescent="0.25">
      <c r="A19" s="2"/>
      <c r="B19" s="93" t="s">
        <v>336</v>
      </c>
      <c r="C19" s="95">
        <v>1500</v>
      </c>
      <c r="D19"/>
      <c r="E19"/>
      <c r="F19"/>
    </row>
    <row r="20" spans="1:6" ht="15.75" x14ac:dyDescent="0.25">
      <c r="A20" s="2"/>
      <c r="B20" s="93" t="s">
        <v>337</v>
      </c>
      <c r="C20" s="95">
        <v>5000</v>
      </c>
      <c r="D20"/>
      <c r="E20"/>
      <c r="F20"/>
    </row>
    <row r="21" spans="1:6" ht="15.75" x14ac:dyDescent="0.25">
      <c r="A21" s="2"/>
      <c r="B21" s="93" t="s">
        <v>338</v>
      </c>
      <c r="C21" s="95">
        <v>8000</v>
      </c>
      <c r="D21"/>
      <c r="E21"/>
      <c r="F21"/>
    </row>
    <row r="22" spans="1:6" ht="15.75" x14ac:dyDescent="0.25">
      <c r="A22" s="2"/>
      <c r="B22" s="94" t="s">
        <v>339</v>
      </c>
      <c r="C22" s="96">
        <v>6500</v>
      </c>
      <c r="D22"/>
      <c r="E22"/>
      <c r="F22"/>
    </row>
    <row r="23" spans="1:6" ht="18.75" x14ac:dyDescent="0.3">
      <c r="A23" s="2"/>
      <c r="B23" s="67" t="s">
        <v>271</v>
      </c>
      <c r="C23" s="97"/>
      <c r="D23"/>
      <c r="E23"/>
      <c r="F23"/>
    </row>
    <row r="24" spans="1:6" ht="15.75" x14ac:dyDescent="0.25">
      <c r="A24" s="2"/>
      <c r="B24" s="93" t="s">
        <v>340</v>
      </c>
      <c r="C24" s="95">
        <v>330</v>
      </c>
      <c r="D24"/>
      <c r="E24"/>
      <c r="F24"/>
    </row>
    <row r="25" spans="1:6" ht="15.75" x14ac:dyDescent="0.25">
      <c r="A25" s="2"/>
      <c r="B25" s="93" t="s">
        <v>341</v>
      </c>
      <c r="C25" s="95">
        <v>500</v>
      </c>
      <c r="D25"/>
      <c r="E25"/>
      <c r="F25"/>
    </row>
    <row r="26" spans="1:6" ht="15.75" x14ac:dyDescent="0.25">
      <c r="A26" s="2"/>
      <c r="B26" s="93" t="s">
        <v>342</v>
      </c>
      <c r="C26" s="95">
        <v>1500</v>
      </c>
      <c r="D26"/>
      <c r="E26"/>
      <c r="F26"/>
    </row>
    <row r="27" spans="1:6" ht="15.75" x14ac:dyDescent="0.25">
      <c r="A27" s="2"/>
      <c r="B27" s="93" t="s">
        <v>343</v>
      </c>
      <c r="C27" s="95">
        <v>330</v>
      </c>
      <c r="D27"/>
      <c r="E27"/>
      <c r="F27"/>
    </row>
    <row r="28" spans="1:6" ht="15.75" x14ac:dyDescent="0.25">
      <c r="A28" s="2"/>
      <c r="B28" s="93" t="s">
        <v>344</v>
      </c>
      <c r="C28" s="95">
        <v>500</v>
      </c>
      <c r="D28"/>
      <c r="E28"/>
      <c r="F28"/>
    </row>
    <row r="29" spans="1:6" ht="15.75" x14ac:dyDescent="0.25">
      <c r="A29" s="2"/>
      <c r="B29" s="93" t="s">
        <v>345</v>
      </c>
      <c r="C29" s="95">
        <v>330</v>
      </c>
      <c r="D29"/>
      <c r="E29"/>
      <c r="F29"/>
    </row>
    <row r="30" spans="1:6" ht="15.75" x14ac:dyDescent="0.25">
      <c r="A30" s="2"/>
      <c r="B30" s="93" t="s">
        <v>346</v>
      </c>
      <c r="C30" s="95">
        <v>250</v>
      </c>
      <c r="D30"/>
      <c r="E30"/>
      <c r="F30"/>
    </row>
    <row r="31" spans="1:6" ht="15.75" x14ac:dyDescent="0.25">
      <c r="A31" s="2"/>
      <c r="B31" s="94" t="s">
        <v>347</v>
      </c>
      <c r="C31" s="96">
        <v>200</v>
      </c>
      <c r="D31"/>
      <c r="E31"/>
      <c r="F31"/>
    </row>
    <row r="32" spans="1:6" ht="18.75" x14ac:dyDescent="0.3">
      <c r="A32" s="2"/>
      <c r="B32" s="67" t="s">
        <v>272</v>
      </c>
      <c r="C32" s="97"/>
      <c r="D32"/>
      <c r="E32"/>
      <c r="F32"/>
    </row>
    <row r="33" spans="1:6" ht="15.75" x14ac:dyDescent="0.25">
      <c r="A33" s="2"/>
      <c r="B33" s="93" t="s">
        <v>348</v>
      </c>
      <c r="C33" s="95">
        <v>750</v>
      </c>
      <c r="D33"/>
      <c r="E33"/>
      <c r="F33"/>
    </row>
    <row r="34" spans="1:6" ht="15.75" x14ac:dyDescent="0.25">
      <c r="A34" s="2"/>
      <c r="B34" s="94" t="s">
        <v>273</v>
      </c>
      <c r="C34" s="96">
        <v>250</v>
      </c>
      <c r="D34"/>
      <c r="E34"/>
      <c r="F34"/>
    </row>
    <row r="35" spans="1:6" ht="18.75" x14ac:dyDescent="0.3">
      <c r="A35" s="2"/>
      <c r="B35" s="67" t="s">
        <v>349</v>
      </c>
      <c r="C35" s="97"/>
      <c r="D35"/>
      <c r="E35"/>
      <c r="F35"/>
    </row>
    <row r="36" spans="1:6" ht="15.75" x14ac:dyDescent="0.25">
      <c r="A36" s="2"/>
      <c r="B36" s="93" t="s">
        <v>347</v>
      </c>
      <c r="C36" s="95">
        <v>200</v>
      </c>
      <c r="D36"/>
      <c r="E36"/>
      <c r="F36"/>
    </row>
    <row r="37" spans="1:6" ht="15.75" x14ac:dyDescent="0.25">
      <c r="A37" s="2"/>
      <c r="B37" s="93" t="s">
        <v>346</v>
      </c>
      <c r="C37" s="95">
        <v>250</v>
      </c>
      <c r="D37"/>
      <c r="E37"/>
      <c r="F37"/>
    </row>
    <row r="38" spans="1:6" ht="15.75" x14ac:dyDescent="0.25">
      <c r="A38" s="2"/>
      <c r="B38" s="93" t="s">
        <v>345</v>
      </c>
      <c r="C38" s="95">
        <v>330</v>
      </c>
      <c r="D38"/>
      <c r="E38"/>
      <c r="F38"/>
    </row>
    <row r="39" spans="1:6" ht="15.75" x14ac:dyDescent="0.25">
      <c r="A39" s="2"/>
      <c r="B39" s="93" t="s">
        <v>350</v>
      </c>
      <c r="C39" s="95">
        <v>200</v>
      </c>
      <c r="D39"/>
      <c r="E39"/>
      <c r="F39"/>
    </row>
    <row r="40" spans="1:6" ht="15.75" x14ac:dyDescent="0.25">
      <c r="A40" s="2"/>
      <c r="B40" s="93" t="s">
        <v>351</v>
      </c>
      <c r="C40" s="95">
        <v>330</v>
      </c>
      <c r="D40"/>
      <c r="E40"/>
      <c r="F40"/>
    </row>
    <row r="41" spans="1:6" ht="15.75" x14ac:dyDescent="0.25">
      <c r="A41" s="2"/>
      <c r="B41" s="94" t="s">
        <v>352</v>
      </c>
      <c r="C41" s="96">
        <v>1000</v>
      </c>
      <c r="D41"/>
      <c r="E41"/>
      <c r="F41"/>
    </row>
    <row r="42" spans="1:6" ht="18.75" x14ac:dyDescent="0.3">
      <c r="A42" s="2"/>
      <c r="B42" s="67" t="s">
        <v>274</v>
      </c>
      <c r="C42" s="97"/>
      <c r="D42"/>
      <c r="E42"/>
      <c r="F42"/>
    </row>
    <row r="43" spans="1:6" ht="15.75" x14ac:dyDescent="0.25">
      <c r="A43" s="2"/>
      <c r="B43" s="93" t="s">
        <v>353</v>
      </c>
      <c r="C43" s="95">
        <v>20</v>
      </c>
      <c r="D43"/>
      <c r="E43"/>
      <c r="F43"/>
    </row>
    <row r="44" spans="1:6" ht="15.75" x14ac:dyDescent="0.25">
      <c r="A44" s="2"/>
      <c r="B44" s="93" t="s">
        <v>348</v>
      </c>
      <c r="C44" s="95">
        <v>750</v>
      </c>
      <c r="D44"/>
      <c r="E44"/>
      <c r="F44"/>
    </row>
    <row r="45" spans="1:6" ht="15.75" x14ac:dyDescent="0.25">
      <c r="A45" s="2"/>
      <c r="B45" s="93" t="s">
        <v>354</v>
      </c>
      <c r="C45" s="95">
        <v>80</v>
      </c>
      <c r="D45"/>
      <c r="E45"/>
      <c r="F45"/>
    </row>
    <row r="46" spans="1:6" ht="15.75" x14ac:dyDescent="0.25">
      <c r="A46" s="2"/>
      <c r="B46" s="93" t="s">
        <v>355</v>
      </c>
      <c r="C46" s="95">
        <v>1000</v>
      </c>
      <c r="D46"/>
      <c r="E46"/>
      <c r="F46"/>
    </row>
    <row r="47" spans="1:6" ht="15.75" x14ac:dyDescent="0.25">
      <c r="A47" s="2"/>
      <c r="B47" s="94" t="s">
        <v>356</v>
      </c>
      <c r="C47" s="96">
        <v>80</v>
      </c>
      <c r="D47"/>
      <c r="E47"/>
      <c r="F47"/>
    </row>
    <row r="48" spans="1:6" x14ac:dyDescent="0.25">
      <c r="A48" s="2"/>
      <c r="B48"/>
      <c r="C48" s="1"/>
      <c r="D48"/>
      <c r="E48"/>
      <c r="F48"/>
    </row>
    <row r="49" spans="3:3" x14ac:dyDescent="0.25">
      <c r="C49" s="27"/>
    </row>
    <row r="50" spans="3:3" x14ac:dyDescent="0.25">
      <c r="C50" s="27"/>
    </row>
    <row r="51" spans="3:3" x14ac:dyDescent="0.25">
      <c r="C51" s="27"/>
    </row>
    <row r="52" spans="3:3" x14ac:dyDescent="0.25">
      <c r="C52" s="27"/>
    </row>
    <row r="53" spans="3:3" x14ac:dyDescent="0.25">
      <c r="C53" s="27"/>
    </row>
    <row r="54" spans="3:3" x14ac:dyDescent="0.25">
      <c r="C54" s="27"/>
    </row>
  </sheetData>
  <pageMargins left="0.25" right="0.25" top="0.75" bottom="0.75" header="0.3" footer="0.3"/>
  <pageSetup paperSize="9" scale="90" fitToWidth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50"/>
  <sheetViews>
    <sheetView showGridLines="0" showRowColHeaders="0" zoomScale="80" zoomScaleNormal="80" workbookViewId="0">
      <selection activeCell="K13" sqref="K13"/>
    </sheetView>
  </sheetViews>
  <sheetFormatPr baseColWidth="10" defaultColWidth="11.42578125" defaultRowHeight="15" x14ac:dyDescent="0.25"/>
  <cols>
    <col min="1" max="1" width="1.28515625" style="26" customWidth="1"/>
    <col min="2" max="2" width="94.7109375" style="26" customWidth="1"/>
    <col min="3" max="3" width="3.85546875" style="26" customWidth="1"/>
    <col min="4" max="16384" width="11.42578125" style="26"/>
  </cols>
  <sheetData>
    <row r="1" spans="1:3" ht="36" customHeight="1" x14ac:dyDescent="0.25">
      <c r="A1" s="2"/>
      <c r="B1" s="63"/>
      <c r="C1"/>
    </row>
    <row r="2" spans="1:3" ht="3" customHeight="1" x14ac:dyDescent="0.25">
      <c r="A2" s="2"/>
      <c r="B2"/>
      <c r="C2"/>
    </row>
    <row r="3" spans="1:3" s="66" customFormat="1" ht="18.75" customHeight="1" x14ac:dyDescent="0.25">
      <c r="A3" s="65"/>
      <c r="B3" s="64"/>
      <c r="C3" s="65"/>
    </row>
    <row r="4" spans="1:3" ht="5.25" customHeight="1" x14ac:dyDescent="0.25">
      <c r="A4" s="2"/>
      <c r="B4" s="2"/>
      <c r="C4"/>
    </row>
    <row r="5" spans="1:3" s="329" customFormat="1" x14ac:dyDescent="0.25">
      <c r="A5" s="327"/>
      <c r="B5" s="330" t="s">
        <v>469</v>
      </c>
      <c r="C5" s="328"/>
    </row>
    <row r="6" spans="1:3" s="66" customFormat="1" ht="18.75" customHeight="1" x14ac:dyDescent="0.25">
      <c r="A6" s="65"/>
      <c r="B6" s="64"/>
      <c r="C6" s="65"/>
    </row>
    <row r="7" spans="1:3" ht="5.25" customHeight="1" x14ac:dyDescent="0.25">
      <c r="A7" s="2"/>
      <c r="B7" s="2"/>
      <c r="C7"/>
    </row>
    <row r="8" spans="1:3" s="334" customFormat="1" ht="32.25" customHeight="1" x14ac:dyDescent="0.25">
      <c r="A8" s="331"/>
      <c r="B8" s="332" t="s">
        <v>430</v>
      </c>
      <c r="C8" s="333"/>
    </row>
    <row r="9" spans="1:3" s="334" customFormat="1" ht="32.25" customHeight="1" x14ac:dyDescent="0.25">
      <c r="A9" s="331"/>
      <c r="B9" s="332" t="s">
        <v>431</v>
      </c>
      <c r="C9" s="333"/>
    </row>
    <row r="10" spans="1:3" s="334" customFormat="1" ht="32.25" customHeight="1" x14ac:dyDescent="0.25">
      <c r="A10" s="331"/>
      <c r="B10" s="332" t="s">
        <v>432</v>
      </c>
      <c r="C10" s="333"/>
    </row>
    <row r="11" spans="1:3" s="334" customFormat="1" ht="32.25" customHeight="1" x14ac:dyDescent="0.25">
      <c r="A11" s="331"/>
      <c r="B11" s="332" t="s">
        <v>304</v>
      </c>
      <c r="C11" s="333"/>
    </row>
    <row r="12" spans="1:3" s="334" customFormat="1" ht="32.25" customHeight="1" x14ac:dyDescent="0.25">
      <c r="A12" s="331"/>
      <c r="B12" s="332" t="s">
        <v>376</v>
      </c>
      <c r="C12" s="333"/>
    </row>
    <row r="13" spans="1:3" s="334" customFormat="1" ht="32.25" customHeight="1" x14ac:dyDescent="0.25">
      <c r="A13" s="331"/>
      <c r="B13" s="332" t="s">
        <v>377</v>
      </c>
      <c r="C13" s="333"/>
    </row>
    <row r="14" spans="1:3" s="334" customFormat="1" ht="32.25" customHeight="1" x14ac:dyDescent="0.25">
      <c r="A14" s="331"/>
      <c r="B14" s="332" t="s">
        <v>414</v>
      </c>
      <c r="C14" s="333"/>
    </row>
    <row r="15" spans="1:3" s="334" customFormat="1" ht="32.25" customHeight="1" x14ac:dyDescent="0.25">
      <c r="A15" s="331"/>
      <c r="B15" s="332" t="s">
        <v>378</v>
      </c>
      <c r="C15" s="333"/>
    </row>
    <row r="16" spans="1:3" s="334" customFormat="1" ht="32.25" customHeight="1" x14ac:dyDescent="0.25">
      <c r="A16" s="331"/>
      <c r="B16" s="335" t="s">
        <v>379</v>
      </c>
      <c r="C16" s="333"/>
    </row>
    <row r="17" spans="1:3" s="334" customFormat="1" ht="32.25" customHeight="1" x14ac:dyDescent="0.25">
      <c r="A17" s="331"/>
      <c r="B17" s="335" t="s">
        <v>380</v>
      </c>
      <c r="C17" s="333"/>
    </row>
    <row r="18" spans="1:3" s="334" customFormat="1" ht="32.25" customHeight="1" x14ac:dyDescent="0.25">
      <c r="A18" s="331"/>
      <c r="B18" s="335" t="s">
        <v>381</v>
      </c>
      <c r="C18" s="333"/>
    </row>
    <row r="19" spans="1:3" x14ac:dyDescent="0.25">
      <c r="A19" s="2"/>
      <c r="B19"/>
      <c r="C19"/>
    </row>
    <row r="20" spans="1:3" s="66" customFormat="1" ht="18.75" customHeight="1" x14ac:dyDescent="0.25">
      <c r="A20" s="65"/>
      <c r="B20" s="64"/>
      <c r="C20" s="65"/>
    </row>
    <row r="21" spans="1:3" ht="5.25" customHeight="1" x14ac:dyDescent="0.25">
      <c r="A21" s="2"/>
      <c r="B21" s="2"/>
      <c r="C21"/>
    </row>
    <row r="22" spans="1:3" s="329" customFormat="1" ht="25.5" customHeight="1" x14ac:dyDescent="0.25">
      <c r="A22" s="327"/>
      <c r="B22" s="330" t="s">
        <v>305</v>
      </c>
      <c r="C22" s="328"/>
    </row>
    <row r="23" spans="1:3" s="329" customFormat="1" ht="25.5" customHeight="1" x14ac:dyDescent="0.25">
      <c r="A23" s="327"/>
      <c r="B23" s="330" t="s">
        <v>306</v>
      </c>
      <c r="C23" s="328"/>
    </row>
    <row r="24" spans="1:3" s="329" customFormat="1" ht="25.5" customHeight="1" x14ac:dyDescent="0.25">
      <c r="A24" s="327"/>
      <c r="B24" s="330" t="s">
        <v>307</v>
      </c>
      <c r="C24" s="328"/>
    </row>
    <row r="25" spans="1:3" s="329" customFormat="1" ht="25.5" customHeight="1" x14ac:dyDescent="0.25">
      <c r="A25" s="327"/>
      <c r="B25" s="330" t="s">
        <v>308</v>
      </c>
      <c r="C25" s="328"/>
    </row>
    <row r="26" spans="1:3" s="329" customFormat="1" ht="25.5" customHeight="1" x14ac:dyDescent="0.25">
      <c r="A26" s="327"/>
      <c r="B26" s="330" t="s">
        <v>382</v>
      </c>
      <c r="C26" s="328"/>
    </row>
    <row r="27" spans="1:3" s="329" customFormat="1" ht="34.5" customHeight="1" x14ac:dyDescent="0.25">
      <c r="A27" s="327"/>
      <c r="B27" s="330" t="s">
        <v>309</v>
      </c>
      <c r="C27" s="328"/>
    </row>
    <row r="28" spans="1:3" s="329" customFormat="1" ht="25.5" customHeight="1" x14ac:dyDescent="0.25">
      <c r="A28" s="327"/>
      <c r="B28" s="330" t="s">
        <v>310</v>
      </c>
      <c r="C28" s="328"/>
    </row>
    <row r="29" spans="1:3" s="329" customFormat="1" ht="25.5" customHeight="1" x14ac:dyDescent="0.25">
      <c r="A29" s="327"/>
      <c r="B29" s="330" t="s">
        <v>311</v>
      </c>
      <c r="C29" s="328"/>
    </row>
    <row r="30" spans="1:3" ht="21" customHeight="1" x14ac:dyDescent="0.25">
      <c r="A30" s="2"/>
      <c r="B30" s="55" t="s">
        <v>441</v>
      </c>
      <c r="C30"/>
    </row>
    <row r="31" spans="1:3" x14ac:dyDescent="0.25">
      <c r="A31" s="2"/>
      <c r="B31"/>
      <c r="C31"/>
    </row>
    <row r="32" spans="1:3" x14ac:dyDescent="0.25">
      <c r="A32" s="2"/>
      <c r="B32"/>
      <c r="C32"/>
    </row>
    <row r="33" spans="1:3" x14ac:dyDescent="0.25">
      <c r="A33" s="2"/>
      <c r="B33"/>
      <c r="C33"/>
    </row>
    <row r="34" spans="1:3" x14ac:dyDescent="0.25">
      <c r="A34" s="2"/>
      <c r="B34"/>
      <c r="C34"/>
    </row>
    <row r="35" spans="1:3" x14ac:dyDescent="0.25">
      <c r="A35" s="2"/>
      <c r="B35"/>
      <c r="C35"/>
    </row>
    <row r="36" spans="1:3" x14ac:dyDescent="0.25">
      <c r="A36" s="2"/>
      <c r="B36"/>
      <c r="C36"/>
    </row>
    <row r="37" spans="1:3" x14ac:dyDescent="0.25">
      <c r="A37" s="2"/>
      <c r="B37"/>
      <c r="C37"/>
    </row>
    <row r="38" spans="1:3" x14ac:dyDescent="0.25">
      <c r="A38" s="2"/>
      <c r="B38"/>
      <c r="C38"/>
    </row>
    <row r="39" spans="1:3" x14ac:dyDescent="0.25">
      <c r="A39" s="2"/>
      <c r="B39"/>
      <c r="C39"/>
    </row>
    <row r="40" spans="1:3" x14ac:dyDescent="0.25">
      <c r="A40" s="2"/>
      <c r="B40"/>
      <c r="C40"/>
    </row>
    <row r="41" spans="1:3" x14ac:dyDescent="0.25">
      <c r="A41" s="2"/>
      <c r="B41"/>
      <c r="C41"/>
    </row>
    <row r="42" spans="1:3" x14ac:dyDescent="0.25">
      <c r="A42" s="2"/>
      <c r="B42"/>
      <c r="C42"/>
    </row>
    <row r="43" spans="1:3" x14ac:dyDescent="0.25">
      <c r="A43" s="2"/>
      <c r="B43"/>
      <c r="C43"/>
    </row>
    <row r="44" spans="1:3" x14ac:dyDescent="0.25">
      <c r="A44" s="2"/>
      <c r="B44"/>
      <c r="C44"/>
    </row>
    <row r="45" spans="1:3" x14ac:dyDescent="0.25">
      <c r="A45" s="2"/>
      <c r="B45"/>
      <c r="C45"/>
    </row>
    <row r="46" spans="1:3" x14ac:dyDescent="0.25">
      <c r="A46" s="2"/>
      <c r="B46"/>
      <c r="C46"/>
    </row>
    <row r="47" spans="1:3" x14ac:dyDescent="0.25">
      <c r="A47" s="2"/>
      <c r="B47"/>
      <c r="C47"/>
    </row>
    <row r="48" spans="1:3" x14ac:dyDescent="0.25">
      <c r="A48" s="2"/>
      <c r="B48"/>
      <c r="C48"/>
    </row>
    <row r="49" spans="1:3" x14ac:dyDescent="0.25">
      <c r="A49" s="2"/>
      <c r="B49"/>
      <c r="C49"/>
    </row>
    <row r="50" spans="1:3" x14ac:dyDescent="0.25">
      <c r="A50" s="2"/>
      <c r="B50"/>
      <c r="C50"/>
    </row>
  </sheetData>
  <pageMargins left="0.7" right="0.7" top="0.75" bottom="0.75" header="0.3" footer="0.3"/>
  <pageSetup paperSize="9" scale="75" fitToWidth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48"/>
  <sheetViews>
    <sheetView showGridLines="0" topLeftCell="A22" workbookViewId="0">
      <selection activeCell="E42" sqref="E42"/>
    </sheetView>
  </sheetViews>
  <sheetFormatPr baseColWidth="10" defaultRowHeight="15" x14ac:dyDescent="0.25"/>
  <cols>
    <col min="1" max="1" width="42.7109375" customWidth="1"/>
  </cols>
  <sheetData>
    <row r="1" spans="1:2" x14ac:dyDescent="0.25">
      <c r="A1" s="274" t="s">
        <v>407</v>
      </c>
    </row>
    <row r="3" spans="1:2" x14ac:dyDescent="0.25">
      <c r="A3" s="357" t="s">
        <v>459</v>
      </c>
      <c r="B3" s="357"/>
    </row>
    <row r="4" spans="1:2" x14ac:dyDescent="0.25">
      <c r="A4" s="357" t="s">
        <v>405</v>
      </c>
      <c r="B4" s="357"/>
    </row>
    <row r="5" spans="1:2" x14ac:dyDescent="0.25">
      <c r="A5" s="357" t="s">
        <v>465</v>
      </c>
      <c r="B5" s="357" t="s">
        <v>23</v>
      </c>
    </row>
    <row r="6" spans="1:2" x14ac:dyDescent="0.25">
      <c r="A6" s="357" t="s">
        <v>230</v>
      </c>
      <c r="B6" s="369">
        <v>35696920</v>
      </c>
    </row>
    <row r="7" spans="1:2" x14ac:dyDescent="0.25">
      <c r="A7" s="357" t="s">
        <v>450</v>
      </c>
      <c r="B7" s="369">
        <v>3467412</v>
      </c>
    </row>
    <row r="8" spans="1:2" x14ac:dyDescent="0.25">
      <c r="A8" s="357" t="s">
        <v>451</v>
      </c>
      <c r="B8" s="369">
        <v>2990798</v>
      </c>
    </row>
    <row r="9" spans="1:2" x14ac:dyDescent="0.25">
      <c r="A9" s="357" t="s">
        <v>452</v>
      </c>
      <c r="B9" s="369">
        <v>5359365</v>
      </c>
    </row>
    <row r="10" spans="1:2" x14ac:dyDescent="0.25">
      <c r="A10" s="357" t="s">
        <v>453</v>
      </c>
      <c r="B10" s="369">
        <v>10845590</v>
      </c>
    </row>
    <row r="11" spans="1:2" x14ac:dyDescent="0.25">
      <c r="A11" s="357" t="s">
        <v>454</v>
      </c>
      <c r="B11" s="369">
        <v>13033750</v>
      </c>
    </row>
    <row r="12" spans="1:2" x14ac:dyDescent="0.25">
      <c r="B12">
        <f>+B6-B7</f>
        <v>32229508</v>
      </c>
    </row>
    <row r="13" spans="1:2" x14ac:dyDescent="0.25">
      <c r="A13" s="274" t="s">
        <v>406</v>
      </c>
    </row>
    <row r="14" spans="1:2" x14ac:dyDescent="0.25">
      <c r="A14" s="357" t="s">
        <v>460</v>
      </c>
      <c r="B14" s="357"/>
    </row>
    <row r="15" spans="1:2" x14ac:dyDescent="0.25">
      <c r="A15" s="357" t="s">
        <v>405</v>
      </c>
      <c r="B15" s="357"/>
    </row>
    <row r="16" spans="1:2" x14ac:dyDescent="0.25">
      <c r="A16" s="357" t="s">
        <v>464</v>
      </c>
      <c r="B16" s="357" t="s">
        <v>23</v>
      </c>
    </row>
    <row r="17" spans="1:10" x14ac:dyDescent="0.25">
      <c r="A17" s="357" t="s">
        <v>230</v>
      </c>
      <c r="B17" s="368">
        <v>33473990</v>
      </c>
    </row>
    <row r="18" spans="1:10" x14ac:dyDescent="0.25">
      <c r="A18" s="357" t="s">
        <v>450</v>
      </c>
      <c r="B18" s="368">
        <v>1227476</v>
      </c>
    </row>
    <row r="19" spans="1:10" x14ac:dyDescent="0.25">
      <c r="A19" s="357" t="s">
        <v>451</v>
      </c>
      <c r="B19" s="368">
        <v>2991571</v>
      </c>
    </row>
    <row r="20" spans="1:10" x14ac:dyDescent="0.25">
      <c r="A20" s="357" t="s">
        <v>452</v>
      </c>
      <c r="B20" s="368">
        <v>5366150</v>
      </c>
    </row>
    <row r="21" spans="1:10" x14ac:dyDescent="0.25">
      <c r="A21" s="357" t="s">
        <v>453</v>
      </c>
      <c r="B21" s="368">
        <v>10856560</v>
      </c>
    </row>
    <row r="22" spans="1:10" x14ac:dyDescent="0.25">
      <c r="A22" s="357" t="s">
        <v>454</v>
      </c>
      <c r="B22" s="368">
        <v>13032230</v>
      </c>
    </row>
    <row r="23" spans="1:10" x14ac:dyDescent="0.25">
      <c r="B23">
        <f>+B17-B18</f>
        <v>32246514</v>
      </c>
    </row>
    <row r="26" spans="1:10" x14ac:dyDescent="0.25">
      <c r="A26" s="416" t="s">
        <v>410</v>
      </c>
      <c r="B26" s="416"/>
      <c r="C26" s="416"/>
      <c r="D26" s="416"/>
      <c r="E26" s="416"/>
    </row>
    <row r="27" spans="1:10" x14ac:dyDescent="0.25">
      <c r="A27" s="416"/>
      <c r="B27" s="416"/>
      <c r="C27" s="416"/>
      <c r="D27" s="416"/>
      <c r="E27" s="416"/>
    </row>
    <row r="28" spans="1:10" x14ac:dyDescent="0.25">
      <c r="A28" s="357" t="s">
        <v>459</v>
      </c>
      <c r="B28" s="357"/>
      <c r="E28" s="32"/>
      <c r="F28" s="32"/>
      <c r="G28" s="32"/>
      <c r="H28" s="32"/>
      <c r="I28" s="32"/>
      <c r="J28" s="32"/>
    </row>
    <row r="29" spans="1:10" x14ac:dyDescent="0.25">
      <c r="A29" s="357" t="s">
        <v>405</v>
      </c>
      <c r="B29" s="357"/>
      <c r="E29" s="32"/>
      <c r="F29" s="32"/>
      <c r="G29" s="32"/>
      <c r="H29" s="32"/>
      <c r="I29" s="32"/>
      <c r="J29" s="32"/>
    </row>
    <row r="30" spans="1:10" x14ac:dyDescent="0.25">
      <c r="A30" s="357" t="s">
        <v>466</v>
      </c>
      <c r="B30" s="357" t="s">
        <v>23</v>
      </c>
      <c r="E30" s="32"/>
      <c r="F30" s="32"/>
      <c r="G30" s="32"/>
      <c r="H30" s="32"/>
      <c r="I30" s="32"/>
      <c r="J30" s="32"/>
    </row>
    <row r="31" spans="1:10" x14ac:dyDescent="0.25">
      <c r="A31" s="357" t="s">
        <v>230</v>
      </c>
      <c r="B31" s="369">
        <v>35696920</v>
      </c>
      <c r="C31">
        <f>+B31/$B$31*100</f>
        <v>100</v>
      </c>
      <c r="E31" s="32"/>
      <c r="F31" s="32"/>
      <c r="G31" s="32"/>
      <c r="H31" s="32"/>
      <c r="I31" s="32"/>
      <c r="J31" s="32"/>
    </row>
    <row r="32" spans="1:10" x14ac:dyDescent="0.25">
      <c r="A32" s="357" t="s">
        <v>442</v>
      </c>
      <c r="B32" s="369">
        <v>3264946</v>
      </c>
      <c r="C32" s="314">
        <f t="shared" ref="C32:C46" si="0">+B32/$B$31*100</f>
        <v>9.1462960950132395</v>
      </c>
      <c r="E32" s="32"/>
      <c r="F32" s="32"/>
      <c r="G32" s="32"/>
      <c r="H32" s="317"/>
      <c r="I32" s="317"/>
      <c r="J32" s="32"/>
    </row>
    <row r="33" spans="1:10" x14ac:dyDescent="0.25">
      <c r="A33" s="357" t="s">
        <v>443</v>
      </c>
      <c r="B33" s="369">
        <v>4554627</v>
      </c>
      <c r="C33" s="314">
        <f t="shared" si="0"/>
        <v>12.759159613770599</v>
      </c>
      <c r="E33" s="32"/>
      <c r="F33" s="32"/>
      <c r="G33" s="32"/>
      <c r="H33" s="317"/>
      <c r="I33" s="317"/>
      <c r="J33" s="32"/>
    </row>
    <row r="34" spans="1:10" x14ac:dyDescent="0.25">
      <c r="A34" s="357" t="s">
        <v>444</v>
      </c>
      <c r="B34" s="369">
        <v>5520500</v>
      </c>
      <c r="C34" s="314">
        <f t="shared" si="0"/>
        <v>15.46491966253671</v>
      </c>
      <c r="E34" s="32"/>
      <c r="F34" s="32"/>
      <c r="G34" s="32"/>
      <c r="H34" s="317"/>
      <c r="I34" s="317"/>
      <c r="J34" s="32"/>
    </row>
    <row r="35" spans="1:10" x14ac:dyDescent="0.25">
      <c r="A35" s="357" t="s">
        <v>445</v>
      </c>
      <c r="B35" s="369">
        <v>7443392</v>
      </c>
      <c r="C35" s="314">
        <f t="shared" si="0"/>
        <v>20.851636499731629</v>
      </c>
      <c r="E35" s="32"/>
      <c r="F35" s="32"/>
      <c r="G35" s="32"/>
      <c r="H35" s="317"/>
      <c r="I35" s="317"/>
      <c r="J35" s="32"/>
    </row>
    <row r="36" spans="1:10" x14ac:dyDescent="0.25">
      <c r="A36" s="357" t="s">
        <v>446</v>
      </c>
      <c r="B36" s="369">
        <v>4675034</v>
      </c>
      <c r="C36" s="314">
        <f t="shared" si="0"/>
        <v>13.096463224278173</v>
      </c>
      <c r="E36" s="32"/>
      <c r="F36" s="32"/>
      <c r="G36" s="32"/>
      <c r="H36" s="317"/>
      <c r="I36" s="317"/>
      <c r="J36" s="32"/>
    </row>
    <row r="37" spans="1:10" x14ac:dyDescent="0.25">
      <c r="A37" s="357" t="s">
        <v>447</v>
      </c>
      <c r="B37" s="369">
        <v>3450959</v>
      </c>
      <c r="C37" s="314">
        <f t="shared" si="0"/>
        <v>9.6673858697052868</v>
      </c>
      <c r="E37" s="32"/>
      <c r="F37" s="32"/>
      <c r="G37" s="32"/>
      <c r="H37" s="317"/>
      <c r="I37" s="317"/>
      <c r="J37" s="32"/>
    </row>
    <row r="38" spans="1:10" x14ac:dyDescent="0.25">
      <c r="A38" s="357" t="s">
        <v>448</v>
      </c>
      <c r="B38" s="369">
        <v>3384481</v>
      </c>
      <c r="C38" s="314">
        <f t="shared" si="0"/>
        <v>9.4811569177396819</v>
      </c>
      <c r="E38" s="32"/>
      <c r="F38" s="32"/>
      <c r="G38" s="32"/>
      <c r="H38" s="317"/>
      <c r="I38" s="317"/>
      <c r="J38" s="32"/>
    </row>
    <row r="39" spans="1:10" x14ac:dyDescent="0.25">
      <c r="A39" s="357" t="s">
        <v>449</v>
      </c>
      <c r="B39" s="369">
        <v>3402980</v>
      </c>
      <c r="C39" s="314">
        <f t="shared" si="0"/>
        <v>9.532979315862546</v>
      </c>
      <c r="E39" s="32"/>
      <c r="F39" s="32"/>
      <c r="G39" s="32"/>
      <c r="H39" s="317"/>
      <c r="I39" s="317"/>
      <c r="J39" s="32"/>
    </row>
    <row r="40" spans="1:10" x14ac:dyDescent="0.25">
      <c r="A40" s="357" t="s">
        <v>450</v>
      </c>
      <c r="B40" s="369">
        <v>3467412</v>
      </c>
      <c r="C40" s="315">
        <f t="shared" si="0"/>
        <v>9.7134766809013211</v>
      </c>
      <c r="D40">
        <f>+SUM(B41:B44)</f>
        <v>32229503</v>
      </c>
      <c r="E40" s="32">
        <f>+D40/$D$40*100</f>
        <v>100</v>
      </c>
      <c r="F40" s="32"/>
      <c r="G40" s="32"/>
      <c r="H40" s="317"/>
      <c r="I40" s="317"/>
      <c r="J40" s="32"/>
    </row>
    <row r="41" spans="1:10" x14ac:dyDescent="0.25">
      <c r="A41" s="357" t="s">
        <v>451</v>
      </c>
      <c r="B41" s="369">
        <v>2990798</v>
      </c>
      <c r="C41" s="315">
        <f t="shared" si="0"/>
        <v>8.3783082686125301</v>
      </c>
      <c r="D41">
        <f>+B41</f>
        <v>2990798</v>
      </c>
      <c r="E41" s="318">
        <f t="shared" ref="E41:E44" si="1">+D41/$D$40*100</f>
        <v>9.2796901025746497</v>
      </c>
      <c r="F41" s="32"/>
      <c r="G41" s="32"/>
      <c r="H41" s="317"/>
      <c r="I41" s="317"/>
      <c r="J41" s="32"/>
    </row>
    <row r="42" spans="1:10" x14ac:dyDescent="0.25">
      <c r="A42" s="357" t="s">
        <v>452</v>
      </c>
      <c r="B42" s="369">
        <v>5359365</v>
      </c>
      <c r="C42" s="315">
        <f t="shared" si="0"/>
        <v>15.013522175022384</v>
      </c>
      <c r="D42">
        <f t="shared" ref="D42:D44" si="2">+B42</f>
        <v>5359365</v>
      </c>
      <c r="E42" s="318">
        <f t="shared" si="1"/>
        <v>16.628754715826677</v>
      </c>
      <c r="F42" s="32"/>
      <c r="G42" s="32"/>
      <c r="H42" s="317"/>
      <c r="I42" s="317"/>
      <c r="J42" s="32"/>
    </row>
    <row r="43" spans="1:10" x14ac:dyDescent="0.25">
      <c r="A43" s="357" t="s">
        <v>453</v>
      </c>
      <c r="B43" s="369">
        <v>10845590</v>
      </c>
      <c r="C43" s="315">
        <f t="shared" si="0"/>
        <v>30.382425150405133</v>
      </c>
      <c r="D43">
        <f t="shared" si="2"/>
        <v>10845590</v>
      </c>
      <c r="E43" s="318">
        <f t="shared" si="1"/>
        <v>33.651123940694958</v>
      </c>
      <c r="F43" s="32"/>
      <c r="G43" s="32"/>
      <c r="H43" s="317"/>
      <c r="I43" s="317"/>
      <c r="J43" s="32"/>
    </row>
    <row r="44" spans="1:10" x14ac:dyDescent="0.25">
      <c r="A44" s="357" t="s">
        <v>454</v>
      </c>
      <c r="B44" s="369">
        <v>13033750</v>
      </c>
      <c r="C44" s="315">
        <f t="shared" si="0"/>
        <v>36.512253718247962</v>
      </c>
      <c r="D44">
        <f t="shared" si="2"/>
        <v>13033750</v>
      </c>
      <c r="E44" s="318">
        <f t="shared" si="1"/>
        <v>40.440431240903713</v>
      </c>
      <c r="F44" s="32"/>
      <c r="G44" s="32"/>
      <c r="H44" s="317"/>
      <c r="I44" s="317"/>
      <c r="J44" s="32"/>
    </row>
    <row r="45" spans="1:10" x14ac:dyDescent="0.25">
      <c r="A45" s="357" t="s">
        <v>455</v>
      </c>
      <c r="B45" s="369">
        <v>17800880</v>
      </c>
      <c r="C45" s="316">
        <f t="shared" si="0"/>
        <v>49.866711189648854</v>
      </c>
      <c r="E45" s="317"/>
      <c r="F45" s="32"/>
      <c r="G45" s="32"/>
      <c r="H45" s="317"/>
      <c r="I45" s="317"/>
      <c r="J45" s="32"/>
    </row>
    <row r="46" spans="1:10" x14ac:dyDescent="0.25">
      <c r="A46" s="357" t="s">
        <v>456</v>
      </c>
      <c r="B46" s="369">
        <v>17896030</v>
      </c>
      <c r="C46" s="316">
        <f t="shared" si="0"/>
        <v>50.133260796729807</v>
      </c>
      <c r="E46" s="32"/>
      <c r="F46" s="32"/>
      <c r="G46" s="32"/>
      <c r="H46" s="317"/>
      <c r="I46" s="317"/>
      <c r="J46" s="32"/>
    </row>
    <row r="47" spans="1:10" x14ac:dyDescent="0.25">
      <c r="E47" s="32"/>
      <c r="F47" s="32"/>
      <c r="G47" s="32"/>
      <c r="H47" s="32"/>
      <c r="I47" s="32"/>
      <c r="J47" s="32"/>
    </row>
    <row r="48" spans="1:10" x14ac:dyDescent="0.25">
      <c r="E48" s="32"/>
      <c r="F48" s="32"/>
      <c r="G48" s="32"/>
      <c r="H48" s="32"/>
      <c r="I48" s="32"/>
      <c r="J48" s="32"/>
    </row>
  </sheetData>
  <mergeCells count="1">
    <mergeCell ref="A26:E2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0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2.42578125" style="26" customWidth="1"/>
    <col min="2" max="2" width="43.140625" style="26" customWidth="1"/>
    <col min="3" max="5" width="14.140625" style="27" customWidth="1"/>
    <col min="6" max="6" width="15" style="27" customWidth="1"/>
    <col min="7" max="7" width="14.85546875" style="27" customWidth="1"/>
    <col min="8" max="9" width="14.140625" style="27" customWidth="1"/>
    <col min="10" max="11" width="14.140625" style="26" customWidth="1"/>
    <col min="12" max="12" width="7.85546875" style="26" customWidth="1"/>
    <col min="13" max="16384" width="11.42578125" style="26"/>
  </cols>
  <sheetData>
    <row r="1" spans="1:12" ht="52.5" customHeight="1" x14ac:dyDescent="0.25">
      <c r="A1" s="2"/>
      <c r="B1" s="34"/>
      <c r="C1" s="35"/>
      <c r="D1" s="35"/>
      <c r="E1" s="35"/>
      <c r="F1" s="35"/>
      <c r="G1" s="35"/>
      <c r="H1" s="35"/>
      <c r="I1" s="35"/>
      <c r="J1" s="35"/>
      <c r="K1" s="35"/>
      <c r="L1"/>
    </row>
    <row r="2" spans="1:12" ht="28.5" x14ac:dyDescent="0.45">
      <c r="A2" s="2"/>
      <c r="B2" s="9"/>
      <c r="C2" s="3"/>
      <c r="D2" s="3"/>
      <c r="E2" s="3"/>
      <c r="F2" s="3"/>
      <c r="G2" s="3"/>
      <c r="H2" s="3"/>
      <c r="I2" s="38"/>
      <c r="J2" s="382"/>
      <c r="K2" s="382"/>
      <c r="L2" s="2"/>
    </row>
    <row r="3" spans="1:12" ht="24" customHeight="1" x14ac:dyDescent="0.3">
      <c r="A3" s="2"/>
      <c r="B3" s="48"/>
      <c r="C3" s="3"/>
      <c r="D3" s="3"/>
      <c r="E3" s="3"/>
      <c r="F3" s="3"/>
      <c r="G3" s="3"/>
      <c r="H3" s="3"/>
      <c r="I3" s="38"/>
      <c r="J3" s="382"/>
      <c r="K3" s="382"/>
      <c r="L3" s="2"/>
    </row>
    <row r="4" spans="1:12" x14ac:dyDescent="0.25">
      <c r="A4" s="2"/>
      <c r="B4"/>
      <c r="C4"/>
      <c r="D4"/>
      <c r="E4"/>
      <c r="F4"/>
      <c r="G4"/>
      <c r="H4"/>
      <c r="I4"/>
      <c r="J4"/>
      <c r="K4" s="2"/>
      <c r="L4" s="2"/>
    </row>
    <row r="5" spans="1:12" ht="15.75" thickBot="1" x14ac:dyDescent="0.3">
      <c r="A5" s="2"/>
      <c r="B5" s="46"/>
      <c r="C5" s="47"/>
      <c r="D5" s="47"/>
      <c r="E5" s="47"/>
      <c r="F5" s="47"/>
      <c r="G5" s="47"/>
      <c r="H5" s="47"/>
      <c r="I5" s="47"/>
      <c r="J5" s="47"/>
      <c r="K5" s="47"/>
      <c r="L5" s="2"/>
    </row>
    <row r="6" spans="1:12" ht="50.1" customHeight="1" thickBot="1" x14ac:dyDescent="0.3">
      <c r="A6" s="2"/>
      <c r="B6"/>
      <c r="C6" s="6" t="s">
        <v>438</v>
      </c>
      <c r="D6" s="7" t="s">
        <v>320</v>
      </c>
      <c r="E6" s="7" t="s">
        <v>265</v>
      </c>
      <c r="F6" s="346" t="s">
        <v>437</v>
      </c>
      <c r="G6" s="7" t="s">
        <v>319</v>
      </c>
      <c r="H6" s="7" t="s">
        <v>262</v>
      </c>
      <c r="I6" s="7" t="s">
        <v>293</v>
      </c>
      <c r="J6" s="8" t="s">
        <v>322</v>
      </c>
      <c r="K6"/>
      <c r="L6"/>
    </row>
    <row r="7" spans="1:12" s="28" customFormat="1" ht="18" customHeight="1" x14ac:dyDescent="0.25">
      <c r="A7" s="69"/>
      <c r="B7" s="77" t="s">
        <v>302</v>
      </c>
      <c r="C7" s="109">
        <f>+datos!B47/1000000</f>
        <v>952.71161900000004</v>
      </c>
      <c r="D7" s="107">
        <f>+datos!AY47/1000000</f>
        <v>81.883570000000006</v>
      </c>
      <c r="E7" s="107">
        <f>+datos!Z47/1000000</f>
        <v>416.52420000000001</v>
      </c>
      <c r="F7" s="107">
        <f>+datos!C47/1000000</f>
        <v>95.327259999999995</v>
      </c>
      <c r="G7" s="107">
        <f>+datos!DK47/1000000</f>
        <v>196.9402</v>
      </c>
      <c r="H7" s="107">
        <f>+datos!DD47/1000000</f>
        <v>135.5016</v>
      </c>
      <c r="I7" s="107">
        <f>+datos!CP47/1000000</f>
        <v>22.361470000000001</v>
      </c>
      <c r="J7" s="108">
        <f>+datos!CW47/1000000</f>
        <v>4.1733190000000002</v>
      </c>
      <c r="K7" s="20"/>
      <c r="L7" s="20"/>
    </row>
    <row r="8" spans="1:12" s="28" customFormat="1" ht="18" customHeight="1" x14ac:dyDescent="0.25">
      <c r="A8" s="69"/>
      <c r="B8" s="78" t="s">
        <v>303</v>
      </c>
      <c r="C8" s="110">
        <f>+datos!B55/1000000</f>
        <v>431.34295654999994</v>
      </c>
      <c r="D8" s="105">
        <f>+datos!AY55/1000000</f>
        <v>9.5134681600000004</v>
      </c>
      <c r="E8" s="105">
        <f>+datos!Z55/1000000</f>
        <v>149.13717893</v>
      </c>
      <c r="F8" s="105">
        <f>+datos!C55/1000000</f>
        <v>41.671190000000003</v>
      </c>
      <c r="G8" s="105">
        <f>+datos!DK55/1000000</f>
        <v>76.24502677000001</v>
      </c>
      <c r="H8" s="105">
        <f>+datos!DD55/1000000</f>
        <v>145.5032976</v>
      </c>
      <c r="I8" s="105">
        <f>+datos!CP55/1000000</f>
        <v>7.7070205899999999</v>
      </c>
      <c r="J8" s="106">
        <f>+datos!CW55/1000000</f>
        <v>1.5657745000000001</v>
      </c>
      <c r="K8" s="20"/>
      <c r="L8" s="20"/>
    </row>
    <row r="9" spans="1:12" s="28" customFormat="1" ht="18" customHeight="1" x14ac:dyDescent="0.25">
      <c r="A9" s="69"/>
      <c r="B9" s="78" t="s">
        <v>361</v>
      </c>
      <c r="C9" s="110">
        <f>+datos!B46/1000000</f>
        <v>1935.4038109999999</v>
      </c>
      <c r="D9" s="105">
        <f>+datos!AY46/1000000</f>
        <v>391.94880000000001</v>
      </c>
      <c r="E9" s="105">
        <f>+datos!Z46/1000000</f>
        <v>660.90250000000003</v>
      </c>
      <c r="F9" s="105">
        <f>+datos!C46/1000000</f>
        <v>433.37130000000002</v>
      </c>
      <c r="G9" s="105">
        <f>+datos!DK46/1000000</f>
        <v>281.1524</v>
      </c>
      <c r="H9" s="105">
        <f>+datos!DD46/1000000</f>
        <v>127.42230000000001</v>
      </c>
      <c r="I9" s="105">
        <f>+datos!CP46/1000000</f>
        <v>36.674930000000003</v>
      </c>
      <c r="J9" s="106">
        <f>+datos!CW46/1000000</f>
        <v>3.931581</v>
      </c>
      <c r="K9" s="20"/>
      <c r="L9" s="20"/>
    </row>
    <row r="10" spans="1:12" s="28" customFormat="1" ht="18" customHeight="1" x14ac:dyDescent="0.25">
      <c r="A10" s="69"/>
      <c r="B10" s="78" t="s">
        <v>357</v>
      </c>
      <c r="C10" s="110">
        <f>+datos!B48</f>
        <v>90.2</v>
      </c>
      <c r="D10" s="105">
        <f>+datos!AY48</f>
        <v>31.323562246125508</v>
      </c>
      <c r="E10" s="105">
        <f>+datos!Z48</f>
        <v>59.341582254373847</v>
      </c>
      <c r="F10" s="105">
        <f>+datos!C48</f>
        <v>36.695005233744027</v>
      </c>
      <c r="G10" s="105">
        <f>+datos!DK48</f>
        <v>53.9</v>
      </c>
      <c r="H10" s="105">
        <f>+datos!DD48</f>
        <v>39</v>
      </c>
      <c r="I10" s="105">
        <f>+datos!CP48</f>
        <v>17.899999999999999</v>
      </c>
      <c r="J10" s="106">
        <f>+datos!CW48</f>
        <v>2.6</v>
      </c>
      <c r="K10" s="20"/>
      <c r="L10" s="20"/>
    </row>
    <row r="11" spans="1:12" s="28" customFormat="1" ht="18" customHeight="1" x14ac:dyDescent="0.25">
      <c r="A11" s="69"/>
      <c r="B11" s="78" t="s">
        <v>4</v>
      </c>
      <c r="C11" s="110">
        <f>+datos!B51</f>
        <v>14.88</v>
      </c>
      <c r="D11" s="105">
        <f>+datos!AY51</f>
        <v>4.88</v>
      </c>
      <c r="E11" s="105">
        <f>+datos!Z51</f>
        <v>9.0399999999999991</v>
      </c>
      <c r="F11" s="105">
        <f>+datos!C51</f>
        <v>4.21</v>
      </c>
      <c r="G11" s="105">
        <f>+datos!DK51</f>
        <v>6.35</v>
      </c>
      <c r="H11" s="105">
        <f>+datos!DD51</f>
        <v>6.45</v>
      </c>
      <c r="I11" s="105">
        <f>+datos!CP51</f>
        <v>2.83</v>
      </c>
      <c r="J11" s="106">
        <f>+datos!CW51</f>
        <v>2.54</v>
      </c>
      <c r="K11" s="20"/>
      <c r="L11" s="20"/>
    </row>
    <row r="12" spans="1:12" s="28" customFormat="1" ht="18" customHeight="1" x14ac:dyDescent="0.25">
      <c r="A12" s="69"/>
      <c r="B12" s="78" t="s">
        <v>299</v>
      </c>
      <c r="C12" s="110">
        <f>+datos!B50</f>
        <v>28.41</v>
      </c>
      <c r="D12" s="105">
        <f>+datos!AY50</f>
        <v>8.11</v>
      </c>
      <c r="E12" s="105">
        <f>+datos!Z50</f>
        <v>21.78</v>
      </c>
      <c r="F12" s="105">
        <f>+datos!C50</f>
        <v>8.06</v>
      </c>
      <c r="G12" s="105">
        <f>+datos!DK50</f>
        <v>10.24</v>
      </c>
      <c r="H12" s="105">
        <f>+datos!DD50</f>
        <v>9.74</v>
      </c>
      <c r="I12" s="105">
        <f>+datos!CP50</f>
        <v>3.73</v>
      </c>
      <c r="J12" s="106">
        <f>+datos!CW50</f>
        <v>4.83</v>
      </c>
      <c r="K12" s="20"/>
      <c r="L12" s="20"/>
    </row>
    <row r="13" spans="1:12" s="28" customFormat="1" ht="18" customHeight="1" x14ac:dyDescent="0.25">
      <c r="A13" s="69"/>
      <c r="B13" s="78" t="s">
        <v>300</v>
      </c>
      <c r="C13" s="110">
        <f>+datos!B56</f>
        <v>14.289972292538579</v>
      </c>
      <c r="D13" s="105">
        <f>+datos!AY56</f>
        <v>0.94235393242288834</v>
      </c>
      <c r="E13" s="105">
        <f>+datos!Z56</f>
        <v>7.7978185631748191</v>
      </c>
      <c r="F13" s="105">
        <f>+datos!C56</f>
        <v>3.52164988007971</v>
      </c>
      <c r="G13" s="105">
        <f>+datos!DK56</f>
        <v>3.9627424262505029</v>
      </c>
      <c r="H13" s="105">
        <f>+datos!DD56</f>
        <v>10.455872732995399</v>
      </c>
      <c r="I13" s="105">
        <f>+datos!CP56</f>
        <v>1.2864777461811392</v>
      </c>
      <c r="J13" s="106">
        <f>+datos!CW56</f>
        <v>1.8136874355677566</v>
      </c>
      <c r="K13" s="20"/>
      <c r="L13" s="20"/>
    </row>
    <row r="14" spans="1:12" s="28" customFormat="1" ht="18" customHeight="1" x14ac:dyDescent="0.25">
      <c r="A14" s="69"/>
      <c r="B14" s="78" t="s">
        <v>301</v>
      </c>
      <c r="C14" s="110">
        <f>+datos!B53</f>
        <v>1.91</v>
      </c>
      <c r="D14" s="105">
        <f>+datos!AY53</f>
        <v>1.66</v>
      </c>
      <c r="E14" s="105">
        <f>+datos!Z53</f>
        <v>2.41</v>
      </c>
      <c r="F14" s="105">
        <f>+datos!C53</f>
        <v>1.91</v>
      </c>
      <c r="G14" s="105">
        <f>+datos!DK53</f>
        <v>1.61</v>
      </c>
      <c r="H14" s="105">
        <f>+datos!DD53</f>
        <v>1.51</v>
      </c>
      <c r="I14" s="105">
        <f>+datos!CP53</f>
        <v>1.32</v>
      </c>
      <c r="J14" s="106">
        <f>+datos!CW53</f>
        <v>1.9</v>
      </c>
      <c r="K14" s="20"/>
      <c r="L14" s="20"/>
    </row>
    <row r="15" spans="1:12" s="28" customFormat="1" ht="18" customHeight="1" x14ac:dyDescent="0.25">
      <c r="A15" s="69"/>
      <c r="B15" s="79" t="s">
        <v>317</v>
      </c>
      <c r="C15" s="110">
        <f>+SUM(D15:J15)</f>
        <v>12.703785870311586</v>
      </c>
      <c r="D15" s="105">
        <f>+datos!AY58</f>
        <v>0.29517882060129497</v>
      </c>
      <c r="E15" s="105">
        <f>+datos!Z58</f>
        <v>4.6273489167132187</v>
      </c>
      <c r="F15" s="105">
        <f>+datos!C58</f>
        <v>1.2922696078093898</v>
      </c>
      <c r="G15" s="105">
        <f>+datos!DK58</f>
        <v>2.1358993092401253</v>
      </c>
      <c r="H15" s="105">
        <f>+datos!DD58</f>
        <v>4.0760742831594436</v>
      </c>
      <c r="I15" s="105">
        <f>+datos!CP58</f>
        <v>0.23023907786314091</v>
      </c>
      <c r="J15" s="106">
        <f>+datos!CW58</f>
        <v>4.677585492497309E-2</v>
      </c>
      <c r="K15" s="20"/>
      <c r="L15" s="20"/>
    </row>
    <row r="16" spans="1:12" s="28" customFormat="1" ht="18" customHeight="1" x14ac:dyDescent="0.25">
      <c r="A16" s="69"/>
      <c r="B16" s="79" t="s">
        <v>316</v>
      </c>
      <c r="C16" s="110">
        <f>+SUM(D16:J16)</f>
        <v>58.765365012428582</v>
      </c>
      <c r="D16" s="105">
        <f>+datos!AY59</f>
        <v>12.161178507596206</v>
      </c>
      <c r="E16" s="105">
        <f>+datos!Z59</f>
        <v>20.506130593119821</v>
      </c>
      <c r="F16" s="105">
        <f>+datos!C59</f>
        <v>13.43932246443755</v>
      </c>
      <c r="G16" s="105">
        <f>+datos!DK59</f>
        <v>7.8760968733436947</v>
      </c>
      <c r="H16" s="105">
        <f>+datos!DD59</f>
        <v>3.5695600628849773</v>
      </c>
      <c r="I16" s="105">
        <f>+datos!CP59</f>
        <v>1.0956246924851205</v>
      </c>
      <c r="J16" s="106">
        <f>+datos!CW59</f>
        <v>0.11745181856121722</v>
      </c>
      <c r="K16" s="20"/>
      <c r="L16" s="20"/>
    </row>
    <row r="17" spans="1:15" s="28" customFormat="1" ht="18" customHeight="1" thickBot="1" x14ac:dyDescent="0.3">
      <c r="A17" s="69"/>
      <c r="B17" s="80" t="s">
        <v>360</v>
      </c>
      <c r="C17" s="111">
        <f>+datos!B57</f>
        <v>4.4869257318582267</v>
      </c>
      <c r="D17" s="112">
        <f>+datos!AY57</f>
        <v>41.199360044949159</v>
      </c>
      <c r="E17" s="112">
        <f>+datos!Z57</f>
        <v>4.4315073192460313</v>
      </c>
      <c r="F17" s="112">
        <f>+datos!C57</f>
        <v>10.399782199644406</v>
      </c>
      <c r="G17" s="112">
        <f>+datos!DK57</f>
        <v>3.6874850978559106</v>
      </c>
      <c r="H17" s="112">
        <f>+datos!DD57</f>
        <v>0.87573479159416667</v>
      </c>
      <c r="I17" s="112">
        <f>+datos!CP57</f>
        <v>4.7586391617516099</v>
      </c>
      <c r="J17" s="113">
        <f>+datos!CW57</f>
        <v>2.5109496929474839</v>
      </c>
      <c r="K17" s="20"/>
      <c r="L17" s="20"/>
    </row>
    <row r="18" spans="1:15" s="28" customFormat="1" ht="18" customHeight="1" x14ac:dyDescent="0.25">
      <c r="A18" s="69"/>
      <c r="B18" s="256" t="s">
        <v>294</v>
      </c>
      <c r="C18" s="54"/>
      <c r="D18" s="54"/>
      <c r="E18" s="54"/>
      <c r="F18" s="54"/>
      <c r="G18" s="10" t="s">
        <v>296</v>
      </c>
      <c r="H18" s="54"/>
      <c r="I18" s="54"/>
      <c r="J18" s="54"/>
      <c r="K18" s="20"/>
      <c r="L18" s="20"/>
    </row>
    <row r="19" spans="1:15" x14ac:dyDescent="0.25">
      <c r="A19" s="2"/>
      <c r="B19" s="256" t="s">
        <v>295</v>
      </c>
      <c r="C19" s="1"/>
      <c r="D19" s="1"/>
      <c r="E19" s="1"/>
      <c r="F19" s="1"/>
      <c r="G19" s="1"/>
      <c r="H19" s="1"/>
      <c r="I19" s="1"/>
      <c r="J19" s="1"/>
      <c r="K19"/>
      <c r="L19"/>
    </row>
    <row r="20" spans="1:15" ht="27.75" customHeight="1" x14ac:dyDescent="0.25">
      <c r="A20" s="2"/>
      <c r="B20" s="44"/>
      <c r="C20" s="45"/>
      <c r="D20" s="45"/>
      <c r="E20" s="45"/>
      <c r="F20" s="45"/>
      <c r="G20" s="45"/>
      <c r="H20" s="45"/>
      <c r="I20" s="45"/>
      <c r="J20" s="45"/>
      <c r="K20" s="45"/>
      <c r="L20" s="32"/>
    </row>
    <row r="21" spans="1:15" ht="27.75" customHeight="1" thickBot="1" x14ac:dyDescent="0.3">
      <c r="A21" s="2"/>
      <c r="B21" s="44"/>
      <c r="C21" s="45"/>
      <c r="D21" s="45"/>
      <c r="E21" s="45"/>
      <c r="F21" s="45"/>
      <c r="G21" s="45"/>
      <c r="H21" s="45"/>
      <c r="I21" s="45"/>
      <c r="J21" s="45"/>
      <c r="K21" s="45"/>
      <c r="L21" s="32"/>
    </row>
    <row r="22" spans="1:15" ht="50.1" customHeight="1" thickBot="1" x14ac:dyDescent="0.3">
      <c r="A22" s="2"/>
      <c r="B22" s="11" t="s">
        <v>318</v>
      </c>
      <c r="C22" s="6" t="s">
        <v>438</v>
      </c>
      <c r="D22" s="7" t="s">
        <v>320</v>
      </c>
      <c r="E22" s="7" t="s">
        <v>265</v>
      </c>
      <c r="F22" s="346" t="s">
        <v>437</v>
      </c>
      <c r="G22" s="7" t="s">
        <v>319</v>
      </c>
      <c r="H22" s="7" t="s">
        <v>262</v>
      </c>
      <c r="I22" s="7" t="s">
        <v>293</v>
      </c>
      <c r="J22" s="8" t="s">
        <v>322</v>
      </c>
      <c r="K22" s="74" t="s">
        <v>297</v>
      </c>
      <c r="L22"/>
    </row>
    <row r="23" spans="1:15" s="28" customFormat="1" ht="18" customHeight="1" x14ac:dyDescent="0.25">
      <c r="A23" s="69"/>
      <c r="B23" s="77" t="s">
        <v>12</v>
      </c>
      <c r="C23" s="214">
        <v>100</v>
      </c>
      <c r="D23" s="215">
        <v>100</v>
      </c>
      <c r="E23" s="215">
        <v>100</v>
      </c>
      <c r="F23" s="215">
        <v>100</v>
      </c>
      <c r="G23" s="215">
        <v>100</v>
      </c>
      <c r="H23" s="215">
        <v>100</v>
      </c>
      <c r="I23" s="215">
        <v>100</v>
      </c>
      <c r="J23" s="216">
        <v>100</v>
      </c>
      <c r="K23" s="217">
        <v>100</v>
      </c>
      <c r="L23" s="162"/>
      <c r="M23" s="163"/>
      <c r="N23" s="163"/>
      <c r="O23" s="163"/>
    </row>
    <row r="24" spans="1:15" s="28" customFormat="1" ht="18" customHeight="1" x14ac:dyDescent="0.25">
      <c r="A24" s="69"/>
      <c r="B24" s="87" t="s">
        <v>264</v>
      </c>
      <c r="C24" s="156">
        <f>+datos!B161/datos!B$152*100</f>
        <v>3.1436313363571986</v>
      </c>
      <c r="D24" s="146">
        <f>IF(((datos!AY161/datos!AY$152)*100)=0,"*",(datos!AY161/datos!AY$152)*100)</f>
        <v>0.26164955924613448</v>
      </c>
      <c r="E24" s="146">
        <f>IF(((datos!Z161/datos!Z$152)*100)=0,"*",(datos!Z161/datos!Z$152)*100)</f>
        <v>7.0672724417932986E-2</v>
      </c>
      <c r="F24" s="146">
        <f>IF(((datos!C161/datos!C$152)*100)=0,"*",(datos!C161/datos!C$152)*100)</f>
        <v>1.2383656049696592E-2</v>
      </c>
      <c r="G24" s="146">
        <f>+datos!DK161/datos!DK$152*100</f>
        <v>10.226500226972451</v>
      </c>
      <c r="H24" s="146">
        <f>+datos!DD161/datos!DD$152*100</f>
        <v>6.2643260300985384</v>
      </c>
      <c r="I24" s="146">
        <f>+datos!CP161/datos!CP$152*100</f>
        <v>1.6348969902247035</v>
      </c>
      <c r="J24" s="108">
        <f>+datos!CW161/datos!CW$152*100</f>
        <v>10.432463945363391</v>
      </c>
      <c r="K24" s="218">
        <f>+'Weighted Households 18+'!C40</f>
        <v>9.7134766809013211</v>
      </c>
      <c r="L24" s="162"/>
      <c r="M24" s="43"/>
      <c r="N24" s="163"/>
      <c r="O24" s="163"/>
    </row>
    <row r="25" spans="1:15" s="28" customFormat="1" ht="18" customHeight="1" x14ac:dyDescent="0.25">
      <c r="A25" s="69"/>
      <c r="B25" s="88" t="s">
        <v>5</v>
      </c>
      <c r="C25" s="157">
        <f>+datos!B162/datos!B$152*100</f>
        <v>4.5221144720813991</v>
      </c>
      <c r="D25" s="140">
        <f>+datos!AY162/datos!AY$152*100</f>
        <v>8.0168219338751339</v>
      </c>
      <c r="E25" s="140">
        <f>+datos!Z162/datos!Z$152*100</f>
        <v>3.2321363320546559</v>
      </c>
      <c r="F25" s="140">
        <f>+datos!C162/datos!C$152*100</f>
        <v>1.9839980714855332</v>
      </c>
      <c r="G25" s="140">
        <f>+datos!DK162/datos!DK$152*100</f>
        <v>6.4135052163042383</v>
      </c>
      <c r="H25" s="140">
        <f>+datos!DD162/datos!DD$152*100</f>
        <v>5.155981183986019</v>
      </c>
      <c r="I25" s="140">
        <f>+datos!CP162/datos!CP$152*100</f>
        <v>5.847638818020461</v>
      </c>
      <c r="J25" s="148">
        <f>+datos!CW162/datos!CW$152*100</f>
        <v>5.7389334484136008</v>
      </c>
      <c r="K25" s="132">
        <f>+'Weighted Households 18+'!C41</f>
        <v>8.3783082686125301</v>
      </c>
      <c r="L25" s="162"/>
      <c r="M25" s="43"/>
      <c r="N25" s="163"/>
      <c r="O25" s="163"/>
    </row>
    <row r="26" spans="1:15" s="28" customFormat="1" ht="18" customHeight="1" x14ac:dyDescent="0.25">
      <c r="A26" s="69"/>
      <c r="B26" s="88" t="s">
        <v>6</v>
      </c>
      <c r="C26" s="157">
        <f>+datos!B163/datos!B$152*100</f>
        <v>11.412494277557457</v>
      </c>
      <c r="D26" s="140">
        <f>+datos!AY163/datos!AY$152*100</f>
        <v>14.587077725116284</v>
      </c>
      <c r="E26" s="140">
        <f>+datos!Z163/datos!Z$152*100</f>
        <v>10.189588023937144</v>
      </c>
      <c r="F26" s="140">
        <f>+datos!C163/datos!C$152*100</f>
        <v>6.3605310799869832</v>
      </c>
      <c r="G26" s="140">
        <f>+datos!DK163/datos!DK$152*100</f>
        <v>14.312380103198837</v>
      </c>
      <c r="H26" s="140">
        <f>+datos!DD163/datos!DD$152*100</f>
        <v>11.742318909887411</v>
      </c>
      <c r="I26" s="140">
        <f>+datos!CP163/datos!CP$152*100</f>
        <v>16.402870652063573</v>
      </c>
      <c r="J26" s="148">
        <f>+datos!CW163/datos!CW$152*100</f>
        <v>12.28125623754139</v>
      </c>
      <c r="K26" s="132">
        <f>+'Weighted Households 18+'!C42</f>
        <v>15.013522175022384</v>
      </c>
      <c r="L26" s="162"/>
      <c r="M26" s="43"/>
      <c r="N26" s="163"/>
      <c r="O26" s="163"/>
    </row>
    <row r="27" spans="1:15" s="28" customFormat="1" ht="18" customHeight="1" x14ac:dyDescent="0.25">
      <c r="A27" s="69"/>
      <c r="B27" s="88" t="s">
        <v>7</v>
      </c>
      <c r="C27" s="157">
        <f>+datos!B164/datos!B$152*100</f>
        <v>31.505758827110515</v>
      </c>
      <c r="D27" s="140">
        <f>+datos!AY164/datos!AY$152*100</f>
        <v>32.700735935182109</v>
      </c>
      <c r="E27" s="140">
        <f>+datos!Z164/datos!Z$152*100</f>
        <v>31.314771146550431</v>
      </c>
      <c r="F27" s="140">
        <f>+datos!C164/datos!C$152*100</f>
        <v>24.364992762825661</v>
      </c>
      <c r="G27" s="140">
        <f>+datos!DK164/datos!DK$152*100</f>
        <v>36.447987764813888</v>
      </c>
      <c r="H27" s="140">
        <f>+datos!DD164/datos!DD$152*100</f>
        <v>29.142157730978823</v>
      </c>
      <c r="I27" s="140">
        <f>+datos!CP164/datos!CP$152*100</f>
        <v>32.963919634979277</v>
      </c>
      <c r="J27" s="148">
        <f>+datos!CW164/datos!CW$152*100</f>
        <v>25.935424538598657</v>
      </c>
      <c r="K27" s="132">
        <f>+'Weighted Households 18+'!C43</f>
        <v>30.382425150405133</v>
      </c>
      <c r="L27" s="162"/>
      <c r="M27" s="43"/>
      <c r="N27" s="163"/>
      <c r="O27" s="163"/>
    </row>
    <row r="28" spans="1:15" s="28" customFormat="1" ht="18" customHeight="1" thickBot="1" x14ac:dyDescent="0.3">
      <c r="A28" s="69"/>
      <c r="B28" s="89" t="s">
        <v>8</v>
      </c>
      <c r="C28" s="152">
        <f>+datos!B165/datos!B$152*100</f>
        <v>49.41600832937884</v>
      </c>
      <c r="D28" s="149">
        <f>+datos!AY165/datos!AY$152*100</f>
        <v>44.433712404087899</v>
      </c>
      <c r="E28" s="149">
        <f>+datos!Z165/datos!Z$152*100</f>
        <v>55.192831532957754</v>
      </c>
      <c r="F28" s="149">
        <f>+datos!C165/datos!C$152*100</f>
        <v>67.278100723759394</v>
      </c>
      <c r="G28" s="149">
        <f>+datos!DK165/datos!DK$152*100</f>
        <v>32.599646999444502</v>
      </c>
      <c r="H28" s="149">
        <f>+datos!DD165/datos!DD$152*100</f>
        <v>47.695237547010514</v>
      </c>
      <c r="I28" s="149">
        <f>+datos!CP165/datos!CP$152*100</f>
        <v>43.150660488778243</v>
      </c>
      <c r="J28" s="151">
        <f>+datos!CW165/datos!CW$152*100</f>
        <v>45.611921830082963</v>
      </c>
      <c r="K28" s="133">
        <f>+'Weighted Households 18+'!C44</f>
        <v>36.512253718247962</v>
      </c>
      <c r="L28" s="162"/>
      <c r="M28" s="43"/>
      <c r="N28" s="163"/>
      <c r="O28" s="163"/>
    </row>
    <row r="29" spans="1:15" ht="8.25" customHeight="1" thickBot="1" x14ac:dyDescent="0.3">
      <c r="A29" s="2"/>
      <c r="B29" s="92"/>
      <c r="C29" s="158"/>
      <c r="D29" s="158"/>
      <c r="E29" s="158"/>
      <c r="F29" s="158"/>
      <c r="G29" s="158"/>
      <c r="H29" s="158"/>
      <c r="I29" s="158"/>
      <c r="J29" s="158"/>
      <c r="K29" s="134"/>
      <c r="L29" s="168"/>
      <c r="M29" s="169"/>
      <c r="N29" s="169"/>
      <c r="O29" s="169"/>
    </row>
    <row r="30" spans="1:15" s="28" customFormat="1" ht="18" customHeight="1" x14ac:dyDescent="0.25">
      <c r="A30" s="69"/>
      <c r="B30" s="90" t="s">
        <v>9</v>
      </c>
      <c r="C30" s="159">
        <f>+datos!B166/datos!B$152*100</f>
        <v>58.629169295352114</v>
      </c>
      <c r="D30" s="153">
        <f>+datos!AY166/datos!AY$152*100</f>
        <v>65.607740356215544</v>
      </c>
      <c r="E30" s="153">
        <f>+datos!Z166/datos!Z$152*100</f>
        <v>65.656233179248645</v>
      </c>
      <c r="F30" s="153">
        <f>+datos!C166/datos!C$152*100</f>
        <v>55.835130475794649</v>
      </c>
      <c r="G30" s="153">
        <f>+datos!DK166/datos!DK$152*100</f>
        <v>49.709033503571135</v>
      </c>
      <c r="H30" s="153">
        <f>+datos!DD166/datos!DD$152*100</f>
        <v>50.629808061307024</v>
      </c>
      <c r="I30" s="153">
        <f>+datos!CP166/datos!CP$152*100</f>
        <v>42.653430208300257</v>
      </c>
      <c r="J30" s="154">
        <f>+datos!CW166/datos!CW$152*100</f>
        <v>50.452505547742696</v>
      </c>
      <c r="K30" s="135">
        <f>+'Weighted Households 18+'!C45</f>
        <v>49.866711189648854</v>
      </c>
      <c r="L30" s="162"/>
      <c r="M30" s="163"/>
      <c r="N30" s="163"/>
      <c r="O30" s="163"/>
    </row>
    <row r="31" spans="1:15" s="28" customFormat="1" ht="18" customHeight="1" thickBot="1" x14ac:dyDescent="0.3">
      <c r="A31" s="69"/>
      <c r="B31" s="89" t="s">
        <v>10</v>
      </c>
      <c r="C31" s="152">
        <f>+datos!B167/datos!B$152*100</f>
        <v>41.370837422315518</v>
      </c>
      <c r="D31" s="149">
        <f>+datos!AY167/datos!AY$152*100</f>
        <v>34.392247431322303</v>
      </c>
      <c r="E31" s="149">
        <f>+datos!Z167/datos!Z$152*100</f>
        <v>34.343766820751355</v>
      </c>
      <c r="F31" s="149">
        <f>+datos!C167/datos!C$152*100</f>
        <v>44.164880014384131</v>
      </c>
      <c r="G31" s="149">
        <f>+datos!DK167/datos!DK$152*100</f>
        <v>50.290981729479299</v>
      </c>
      <c r="H31" s="149">
        <f>+datos!DD167/datos!DD$152*100</f>
        <v>49.370221458639598</v>
      </c>
      <c r="I31" s="149">
        <f>+datos!CP167/datos!CP$152*100</f>
        <v>57.346542959832249</v>
      </c>
      <c r="J31" s="151">
        <f>+datos!CW167/datos!CW$152*100</f>
        <v>49.547494452257304</v>
      </c>
      <c r="K31" s="133">
        <f>+'Weighted Households 18+'!C46</f>
        <v>50.133260796729807</v>
      </c>
      <c r="L31" s="162"/>
      <c r="M31" s="163"/>
      <c r="N31" s="163"/>
      <c r="O31" s="163"/>
    </row>
    <row r="32" spans="1:15" ht="18" customHeight="1" x14ac:dyDescent="0.25">
      <c r="A32"/>
      <c r="B32" s="256" t="s">
        <v>384</v>
      </c>
      <c r="C32"/>
      <c r="D32"/>
      <c r="E32"/>
      <c r="F32"/>
      <c r="G32"/>
      <c r="H32"/>
      <c r="I32"/>
      <c r="J32"/>
      <c r="K32"/>
      <c r="L32"/>
    </row>
    <row r="33" spans="1:15" x14ac:dyDescent="0.25">
      <c r="A33" s="2"/>
      <c r="B33" s="257" t="s">
        <v>383</v>
      </c>
      <c r="C33" s="1"/>
      <c r="D33" s="1"/>
      <c r="E33" s="1"/>
      <c r="F33" s="1"/>
      <c r="G33" s="1"/>
      <c r="H33" s="1"/>
      <c r="I33" s="1"/>
      <c r="J33" s="1"/>
      <c r="K33"/>
      <c r="L33"/>
    </row>
    <row r="34" spans="1:15" ht="24.75" customHeight="1" thickBot="1" x14ac:dyDescent="0.3">
      <c r="A34" s="2"/>
      <c r="B34" s="44"/>
      <c r="C34" s="45"/>
      <c r="D34" s="45"/>
      <c r="E34" s="45"/>
      <c r="F34" s="45"/>
      <c r="G34" s="45"/>
      <c r="H34" s="45"/>
      <c r="I34" s="45"/>
      <c r="J34" s="45"/>
      <c r="K34" s="45"/>
      <c r="L34" s="32"/>
    </row>
    <row r="35" spans="1:15" ht="50.1" customHeight="1" thickBot="1" x14ac:dyDescent="0.3">
      <c r="A35" s="2"/>
      <c r="B35" s="11" t="s">
        <v>21</v>
      </c>
      <c r="C35" s="6" t="s">
        <v>438</v>
      </c>
      <c r="D35" s="7" t="s">
        <v>320</v>
      </c>
      <c r="E35" s="7" t="s">
        <v>265</v>
      </c>
      <c r="F35" s="346" t="s">
        <v>437</v>
      </c>
      <c r="G35" s="7" t="s">
        <v>319</v>
      </c>
      <c r="H35" s="7" t="s">
        <v>262</v>
      </c>
      <c r="I35" s="7" t="s">
        <v>293</v>
      </c>
      <c r="J35" s="8" t="s">
        <v>322</v>
      </c>
      <c r="K35"/>
      <c r="L35"/>
    </row>
    <row r="36" spans="1:15" s="28" customFormat="1" ht="18" customHeight="1" x14ac:dyDescent="0.25">
      <c r="A36" s="69"/>
      <c r="B36" s="77" t="s">
        <v>12</v>
      </c>
      <c r="C36" s="197">
        <f>+datos!B214</f>
        <v>14.289972292538579</v>
      </c>
      <c r="D36" s="141">
        <f>+datos!AY214</f>
        <v>0.94235393242288823</v>
      </c>
      <c r="E36" s="141">
        <f>+datos!Z214</f>
        <v>7.7978185631748191</v>
      </c>
      <c r="F36" s="141">
        <f>+datos!C214</f>
        <v>3.52164988007971</v>
      </c>
      <c r="G36" s="141">
        <f>+datos!DK214</f>
        <v>3.9627424262505029</v>
      </c>
      <c r="H36" s="141">
        <f>+datos!DD214</f>
        <v>10.455872732995399</v>
      </c>
      <c r="I36" s="141">
        <f>+datos!CP214</f>
        <v>1.2864777461811392</v>
      </c>
      <c r="J36" s="150">
        <f>+datos!CW214</f>
        <v>1.8136874355677566</v>
      </c>
      <c r="K36" s="162"/>
      <c r="L36" s="162"/>
      <c r="M36" s="163"/>
      <c r="N36" s="163"/>
      <c r="O36" s="163"/>
    </row>
    <row r="37" spans="1:15" s="28" customFormat="1" ht="18" customHeight="1" x14ac:dyDescent="0.25">
      <c r="A37" s="69"/>
      <c r="B37" s="87" t="s">
        <v>264</v>
      </c>
      <c r="C37" s="156">
        <f>+datos!B223</f>
        <v>11.547922210199147</v>
      </c>
      <c r="D37" s="146" t="str">
        <f>+IF(ISERROR(datos!AY223)=0,"1","*")</f>
        <v>*</v>
      </c>
      <c r="E37" s="146" t="str">
        <f>+IF(ISERROR(datos!Z223)=0,"1","*")</f>
        <v>*</v>
      </c>
      <c r="F37" s="146" t="str">
        <f>+IF(ISERROR(datos!C223)=0,"1","*")</f>
        <v>*</v>
      </c>
      <c r="G37" s="146">
        <f>+datos!DK223</f>
        <v>3.2207328326888804</v>
      </c>
      <c r="H37" s="146">
        <f>+datos!DD223</f>
        <v>4.4942705760072661</v>
      </c>
      <c r="I37" s="146">
        <f>+datos!CP223</f>
        <v>0.72709967087656169</v>
      </c>
      <c r="J37" s="239">
        <f>+datos!CW223</f>
        <v>0.96359044181477593</v>
      </c>
      <c r="K37" s="162"/>
      <c r="L37" s="162"/>
      <c r="M37" s="163"/>
      <c r="N37" s="163"/>
      <c r="O37" s="163"/>
    </row>
    <row r="38" spans="1:15" s="28" customFormat="1" ht="18" customHeight="1" x14ac:dyDescent="0.25">
      <c r="A38" s="69"/>
      <c r="B38" s="88" t="s">
        <v>5</v>
      </c>
      <c r="C38" s="157">
        <f>+datos!B224</f>
        <v>7.2217813908896291</v>
      </c>
      <c r="D38" s="140">
        <f>+datos!AY224</f>
        <v>1.1260396878860464</v>
      </c>
      <c r="E38" s="140">
        <f>+datos!Z224</f>
        <v>3.8609695252328922</v>
      </c>
      <c r="F38" s="140">
        <f>+datos!C224</f>
        <v>1.4128608975243619</v>
      </c>
      <c r="G38" s="140">
        <f>+datos!DK224</f>
        <v>2.8297371758107319</v>
      </c>
      <c r="H38" s="140">
        <f>+datos!DD224</f>
        <v>5.2231732227229131</v>
      </c>
      <c r="I38" s="140">
        <f>+datos!CP224</f>
        <v>0.71507714617062768</v>
      </c>
      <c r="J38" s="148">
        <f>+datos!CW224</f>
        <v>0.54232781793618301</v>
      </c>
      <c r="K38" s="162"/>
      <c r="L38" s="162"/>
      <c r="M38" s="163"/>
      <c r="N38" s="163"/>
      <c r="O38" s="163"/>
    </row>
    <row r="39" spans="1:15" s="28" customFormat="1" ht="18" customHeight="1" x14ac:dyDescent="0.25">
      <c r="A39" s="69"/>
      <c r="B39" s="88" t="s">
        <v>6</v>
      </c>
      <c r="C39" s="157">
        <f>+datos!B225</f>
        <v>10.394800691728173</v>
      </c>
      <c r="D39" s="140">
        <f>+datos!AY225</f>
        <v>0.9197024338325146</v>
      </c>
      <c r="E39" s="140">
        <f>+datos!Z225</f>
        <v>5.7089414820998465</v>
      </c>
      <c r="F39" s="140">
        <f>+datos!C225</f>
        <v>1.9414876405870021</v>
      </c>
      <c r="G39" s="140">
        <f>+datos!DK225</f>
        <v>3.2192303941487199</v>
      </c>
      <c r="H39" s="140">
        <f>+datos!DD225</f>
        <v>7.7009243510886174</v>
      </c>
      <c r="I39" s="140">
        <f>+datos!CP225</f>
        <v>1.186033996703409</v>
      </c>
      <c r="J39" s="148">
        <f>+datos!CW225</f>
        <v>1.0188888738960593</v>
      </c>
      <c r="K39" s="162"/>
      <c r="L39" s="162"/>
      <c r="M39" s="163"/>
      <c r="N39" s="163"/>
      <c r="O39" s="163"/>
    </row>
    <row r="40" spans="1:15" s="28" customFormat="1" ht="18" customHeight="1" x14ac:dyDescent="0.25">
      <c r="A40" s="69"/>
      <c r="B40" s="88" t="s">
        <v>7</v>
      </c>
      <c r="C40" s="157">
        <f>+datos!B226</f>
        <v>14.546441310110019</v>
      </c>
      <c r="D40" s="140">
        <f>+datos!AY226</f>
        <v>0.85553539353601527</v>
      </c>
      <c r="E40" s="140">
        <f>+datos!Z226</f>
        <v>7.471395623389876</v>
      </c>
      <c r="F40" s="140">
        <f>+datos!C226</f>
        <v>2.858551777345026</v>
      </c>
      <c r="G40" s="140">
        <f>+datos!DK226</f>
        <v>4.574667820116896</v>
      </c>
      <c r="H40" s="140">
        <f>+datos!DD226</f>
        <v>11.077751320182298</v>
      </c>
      <c r="I40" s="140">
        <f>+datos!CP226</f>
        <v>1.1729468639581813</v>
      </c>
      <c r="J40" s="106">
        <f>+datos!CW226</f>
        <v>1.2455198189027821</v>
      </c>
      <c r="K40" s="162"/>
      <c r="L40" s="162"/>
      <c r="M40" s="163"/>
      <c r="N40" s="163"/>
      <c r="O40" s="163"/>
    </row>
    <row r="41" spans="1:15" s="28" customFormat="1" ht="18" customHeight="1" thickBot="1" x14ac:dyDescent="0.3">
      <c r="A41" s="69"/>
      <c r="B41" s="89" t="s">
        <v>8</v>
      </c>
      <c r="C41" s="152">
        <f>+datos!B227</f>
        <v>17.374975341876556</v>
      </c>
      <c r="D41" s="149">
        <f>+datos!AY227</f>
        <v>0.9633007823198837</v>
      </c>
      <c r="E41" s="149">
        <f>+datos!Z227</f>
        <v>9.4982611675337676</v>
      </c>
      <c r="F41" s="149">
        <f>+datos!C227</f>
        <v>4.4601554776344043</v>
      </c>
      <c r="G41" s="149">
        <f>+datos!DK227</f>
        <v>4.3473238020773213</v>
      </c>
      <c r="H41" s="149">
        <f>+datos!DD227</f>
        <v>13.745924155486136</v>
      </c>
      <c r="I41" s="149">
        <f>+datos!CP227</f>
        <v>1.6061272871498879</v>
      </c>
      <c r="J41" s="151">
        <f>+datos!CW227</f>
        <v>4.3650586274367713</v>
      </c>
      <c r="K41" s="162"/>
      <c r="L41" s="162"/>
      <c r="M41" s="163"/>
      <c r="N41" s="163"/>
      <c r="O41" s="163"/>
    </row>
    <row r="42" spans="1:15" ht="15.75" thickBot="1" x14ac:dyDescent="0.3">
      <c r="A42" s="2"/>
      <c r="B42" s="92"/>
      <c r="C42" s="158"/>
      <c r="D42" s="158"/>
      <c r="E42" s="158"/>
      <c r="F42" s="158"/>
      <c r="G42" s="158"/>
      <c r="H42" s="158"/>
      <c r="I42" s="158"/>
      <c r="J42" s="158"/>
      <c r="K42" s="168"/>
      <c r="L42" s="168"/>
      <c r="M42" s="169"/>
      <c r="N42" s="169"/>
      <c r="O42" s="169"/>
    </row>
    <row r="43" spans="1:15" s="28" customFormat="1" ht="18" customHeight="1" x14ac:dyDescent="0.25">
      <c r="A43" s="69"/>
      <c r="B43" s="90" t="s">
        <v>9</v>
      </c>
      <c r="C43" s="159">
        <f>+datos!B228</f>
        <v>15.93894304440833</v>
      </c>
      <c r="D43" s="153">
        <f>+datos!AY228</f>
        <v>0.99266463612899203</v>
      </c>
      <c r="E43" s="153">
        <f>+datos!Z228</f>
        <v>9.1355477280961122</v>
      </c>
      <c r="F43" s="153">
        <f>+datos!C228</f>
        <v>3.9228957288442019</v>
      </c>
      <c r="G43" s="153">
        <f>+datos!DK228</f>
        <v>4.1274118764341452</v>
      </c>
      <c r="H43" s="153">
        <f>+datos!DD228</f>
        <v>11.49644530835096</v>
      </c>
      <c r="I43" s="153">
        <f>+datos!CP228</f>
        <v>1.2799628967224828</v>
      </c>
      <c r="J43" s="154">
        <f>+datos!CW228</f>
        <v>1.4192097256213798</v>
      </c>
      <c r="K43" s="162"/>
      <c r="L43" s="162"/>
      <c r="M43" s="163"/>
      <c r="N43" s="163"/>
      <c r="O43" s="163"/>
    </row>
    <row r="44" spans="1:15" s="28" customFormat="1" ht="18" customHeight="1" thickBot="1" x14ac:dyDescent="0.3">
      <c r="A44" s="69"/>
      <c r="B44" s="89" t="s">
        <v>10</v>
      </c>
      <c r="C44" s="152">
        <f>+datos!B229</f>
        <v>12.66231423017051</v>
      </c>
      <c r="D44" s="149">
        <f>+datos!AY229</f>
        <v>0.87454586766454345</v>
      </c>
      <c r="E44" s="149">
        <f>+datos!Z229</f>
        <v>6.0288458992661749</v>
      </c>
      <c r="F44" s="149">
        <f>+datos!C229</f>
        <v>3.1680400161412279</v>
      </c>
      <c r="G44" s="149">
        <f>+datos!DK229</f>
        <v>3.8161303942671267</v>
      </c>
      <c r="H44" s="149">
        <f>+datos!DD229</f>
        <v>9.5781602697563066</v>
      </c>
      <c r="I44" s="149">
        <f>+datos!CP229</f>
        <v>1.2843766089461059</v>
      </c>
      <c r="J44" s="151">
        <f>+datos!CW229</f>
        <v>2.1992466464859</v>
      </c>
      <c r="K44" s="162"/>
      <c r="L44" s="162"/>
      <c r="M44" s="163"/>
      <c r="N44" s="163"/>
      <c r="O44" s="163"/>
    </row>
    <row r="45" spans="1:15" x14ac:dyDescent="0.25">
      <c r="A45" s="2"/>
      <c r="B45" s="257" t="s">
        <v>383</v>
      </c>
      <c r="C45" s="201"/>
      <c r="D45" s="201"/>
      <c r="E45" s="201"/>
      <c r="F45" s="201"/>
      <c r="G45" s="201"/>
      <c r="H45" s="201"/>
      <c r="I45" s="201"/>
      <c r="J45" s="201"/>
      <c r="K45" s="168"/>
      <c r="L45" s="168"/>
      <c r="M45" s="169"/>
      <c r="N45" s="169"/>
      <c r="O45" s="169"/>
    </row>
    <row r="46" spans="1:15" ht="27.75" customHeight="1" x14ac:dyDescent="0.25">
      <c r="A46" s="2"/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2"/>
    </row>
    <row r="47" spans="1:15" ht="27.75" customHeight="1" thickBot="1" x14ac:dyDescent="0.3">
      <c r="A47" s="2"/>
      <c r="B47" s="44"/>
      <c r="C47" s="45"/>
      <c r="D47" s="45"/>
      <c r="E47" s="45"/>
      <c r="F47" s="45"/>
      <c r="G47" s="45"/>
      <c r="H47" s="45"/>
      <c r="I47" s="45"/>
      <c r="J47" s="45"/>
      <c r="K47" s="49"/>
      <c r="L47" s="32"/>
    </row>
    <row r="48" spans="1:15" ht="50.1" customHeight="1" thickBot="1" x14ac:dyDescent="0.3">
      <c r="A48" s="2"/>
      <c r="B48" s="11" t="s">
        <v>318</v>
      </c>
      <c r="C48" s="6" t="s">
        <v>438</v>
      </c>
      <c r="D48" s="7" t="s">
        <v>320</v>
      </c>
      <c r="E48" s="7" t="s">
        <v>265</v>
      </c>
      <c r="F48" s="346" t="s">
        <v>437</v>
      </c>
      <c r="G48" s="7" t="s">
        <v>319</v>
      </c>
      <c r="H48" s="7" t="s">
        <v>262</v>
      </c>
      <c r="I48" s="7" t="s">
        <v>293</v>
      </c>
      <c r="J48" s="8" t="s">
        <v>322</v>
      </c>
      <c r="K48" s="74" t="s">
        <v>297</v>
      </c>
      <c r="L48"/>
    </row>
    <row r="49" spans="1:16" s="28" customFormat="1" ht="18" customHeight="1" x14ac:dyDescent="0.25">
      <c r="A49" s="69"/>
      <c r="B49" s="77" t="s">
        <v>12</v>
      </c>
      <c r="C49" s="219">
        <v>100</v>
      </c>
      <c r="D49" s="220">
        <v>100</v>
      </c>
      <c r="E49" s="220">
        <v>100</v>
      </c>
      <c r="F49" s="220">
        <v>100</v>
      </c>
      <c r="G49" s="220">
        <v>100</v>
      </c>
      <c r="H49" s="220">
        <v>100</v>
      </c>
      <c r="I49" s="220">
        <v>100</v>
      </c>
      <c r="J49" s="221">
        <v>100</v>
      </c>
      <c r="K49" s="222">
        <v>100</v>
      </c>
      <c r="L49" s="20"/>
    </row>
    <row r="50" spans="1:16" s="28" customFormat="1" ht="18" customHeight="1" x14ac:dyDescent="0.25">
      <c r="A50" s="69"/>
      <c r="B50" s="71" t="s">
        <v>13</v>
      </c>
      <c r="C50" s="157">
        <f>+datos!B153/datos!B$152*100</f>
        <v>7.1908181482984519</v>
      </c>
      <c r="D50" s="140">
        <f>+datos!AY153/datos!AY$152*100</f>
        <v>5.9471405557915951</v>
      </c>
      <c r="E50" s="140">
        <f>+datos!Z153/datos!Z$152*100</f>
        <v>5.9058153163729736</v>
      </c>
      <c r="F50" s="140">
        <f>+datos!C153/datos!C$152*100</f>
        <v>6.8997000438279663</v>
      </c>
      <c r="G50" s="140">
        <f>+datos!DK153/datos!DK$152*100</f>
        <v>7.5089849609170702</v>
      </c>
      <c r="H50" s="140">
        <f>+datos!DD153/datos!DD$152*100</f>
        <v>11.681869439180053</v>
      </c>
      <c r="I50" s="140">
        <f>+datos!CP153/datos!CP$152*100</f>
        <v>8.0478743123774947</v>
      </c>
      <c r="J50" s="148">
        <f>+datos!CW153/datos!CW$152*100</f>
        <v>1.069436580333303</v>
      </c>
      <c r="K50" s="132">
        <f>+'Weighted Households 18+'!C32</f>
        <v>9.1462960950132395</v>
      </c>
      <c r="L50" s="20"/>
      <c r="M50" s="42"/>
    </row>
    <row r="51" spans="1:16" s="28" customFormat="1" ht="18" customHeight="1" x14ac:dyDescent="0.25">
      <c r="A51" s="69"/>
      <c r="B51" s="71" t="s">
        <v>14</v>
      </c>
      <c r="C51" s="157">
        <f>+datos!B154/datos!B$152*100</f>
        <v>12.720197757974441</v>
      </c>
      <c r="D51" s="140">
        <f>+datos!AY154/datos!AY$152*100</f>
        <v>12.86194532065468</v>
      </c>
      <c r="E51" s="140">
        <f>+datos!Z154/datos!Z$152*100</f>
        <v>10.425627130428436</v>
      </c>
      <c r="F51" s="140">
        <f>+datos!C154/datos!C$152*100</f>
        <v>10.800918855739692</v>
      </c>
      <c r="G51" s="140">
        <f>+datos!DK154/datos!DK$152*100</f>
        <v>13.012366190346105</v>
      </c>
      <c r="H51" s="140">
        <f>+datos!DD154/datos!DD$152*100</f>
        <v>20.727829044085087</v>
      </c>
      <c r="I51" s="140">
        <f>+datos!CP154/datos!CP$152*100</f>
        <v>13.975351352124882</v>
      </c>
      <c r="J51" s="148">
        <f>+datos!CW154/datos!CW$152*100</f>
        <v>2.2832666278326674</v>
      </c>
      <c r="K51" s="132">
        <f>+'Weighted Households 18+'!C33</f>
        <v>12.759159613770599</v>
      </c>
      <c r="L51" s="162"/>
      <c r="M51" s="42"/>
      <c r="N51" s="163"/>
      <c r="O51" s="163"/>
      <c r="P51" s="163"/>
    </row>
    <row r="52" spans="1:16" s="28" customFormat="1" ht="18" customHeight="1" x14ac:dyDescent="0.25">
      <c r="A52" s="69"/>
      <c r="B52" s="71" t="s">
        <v>15</v>
      </c>
      <c r="C52" s="157">
        <f>+datos!B155/datos!B$152*100</f>
        <v>14.165241223955306</v>
      </c>
      <c r="D52" s="140">
        <f>+datos!AY155/datos!AY$152*100</f>
        <v>11.95629721566854</v>
      </c>
      <c r="E52" s="140">
        <f>+datos!Z155/datos!Z$152*100</f>
        <v>13.742846153956961</v>
      </c>
      <c r="F52" s="140">
        <f>+datos!C155/datos!C$152*100</f>
        <v>11.724222431233207</v>
      </c>
      <c r="G52" s="140">
        <f>+datos!DK155/datos!DK$152*100</f>
        <v>14.75689067036593</v>
      </c>
      <c r="H52" s="140">
        <f>+datos!DD155/datos!DD$152*100</f>
        <v>17.814844990760257</v>
      </c>
      <c r="I52" s="140">
        <f>+datos!CP155/datos!CP$152*100</f>
        <v>13.796467763523596</v>
      </c>
      <c r="J52" s="148">
        <f>+datos!CW155/datos!CW$152*100</f>
        <v>10.98054090760855</v>
      </c>
      <c r="K52" s="132">
        <f>+'Weighted Households 18+'!C34</f>
        <v>15.46491966253671</v>
      </c>
      <c r="L52" s="162"/>
      <c r="M52" s="42"/>
      <c r="N52" s="163"/>
      <c r="O52" s="163"/>
      <c r="P52" s="163"/>
    </row>
    <row r="53" spans="1:16" s="28" customFormat="1" ht="18" customHeight="1" x14ac:dyDescent="0.25">
      <c r="A53" s="69"/>
      <c r="B53" s="71" t="s">
        <v>16</v>
      </c>
      <c r="C53" s="157">
        <f>+datos!B156/datos!B$152*100</f>
        <v>22.614697533147226</v>
      </c>
      <c r="D53" s="140">
        <f>+datos!AY156/datos!AY$152*100</f>
        <v>23.138768864132327</v>
      </c>
      <c r="E53" s="140">
        <f>+datos!Z156/datos!Z$152*100</f>
        <v>26.95876974255037</v>
      </c>
      <c r="F53" s="140">
        <f>+datos!C156/datos!C$152*100</f>
        <v>14.833458970707856</v>
      </c>
      <c r="G53" s="140">
        <f>+datos!DK156/datos!DK$152*100</f>
        <v>23.057806379804632</v>
      </c>
      <c r="H53" s="140">
        <f>+datos!DD156/datos!DD$152*100</f>
        <v>12.81052769856592</v>
      </c>
      <c r="I53" s="140">
        <f>+datos!CP156/datos!CP$152*100</f>
        <v>22.681375598294746</v>
      </c>
      <c r="J53" s="148">
        <f>+datos!CW156/datos!CW$152*100</f>
        <v>53.564608888033717</v>
      </c>
      <c r="K53" s="132">
        <f>+'Weighted Households 18+'!C35</f>
        <v>20.851636499731629</v>
      </c>
      <c r="L53" s="162"/>
      <c r="M53" s="42"/>
      <c r="N53" s="163"/>
      <c r="O53" s="163"/>
      <c r="P53" s="163"/>
    </row>
    <row r="54" spans="1:16" s="28" customFormat="1" ht="18" customHeight="1" x14ac:dyDescent="0.25">
      <c r="A54" s="69"/>
      <c r="B54" s="71" t="s">
        <v>17</v>
      </c>
      <c r="C54" s="157">
        <f>+datos!B157/datos!B$152*100</f>
        <v>13.153110080837587</v>
      </c>
      <c r="D54" s="140">
        <f>+datos!AY157/datos!AY$152*100</f>
        <v>11.734648354975242</v>
      </c>
      <c r="E54" s="140">
        <f>+datos!Z157/datos!Z$152*100</f>
        <v>13.778171832512973</v>
      </c>
      <c r="F54" s="140">
        <f>+datos!C157/datos!C$152*100</f>
        <v>10.901225945233294</v>
      </c>
      <c r="G54" s="140">
        <f>+datos!DK157/datos!DK$152*100</f>
        <v>16.537096032196573</v>
      </c>
      <c r="H54" s="140">
        <f>+datos!DD157/datos!DD$152*100</f>
        <v>9.4042062971950138</v>
      </c>
      <c r="I54" s="140">
        <f>+datos!CP157/datos!CP$152*100</f>
        <v>10.01097870578276</v>
      </c>
      <c r="J54" s="148">
        <f>+datos!CW157/datos!CW$152*100</f>
        <v>8.9031535811185289</v>
      </c>
      <c r="K54" s="132">
        <f>+'Weighted Households 18+'!C36</f>
        <v>13.096463224278173</v>
      </c>
      <c r="L54" s="162"/>
      <c r="M54" s="42"/>
      <c r="N54" s="163"/>
      <c r="O54" s="163"/>
      <c r="P54" s="163"/>
    </row>
    <row r="55" spans="1:16" s="28" customFormat="1" ht="18" customHeight="1" x14ac:dyDescent="0.25">
      <c r="A55" s="69"/>
      <c r="B55" s="71" t="s">
        <v>18</v>
      </c>
      <c r="C55" s="157">
        <f>+datos!B158/datos!B$152*100</f>
        <v>10.38034721396633</v>
      </c>
      <c r="D55" s="140">
        <f>+datos!AY158/datos!AY$152*100</f>
        <v>11.435140163038811</v>
      </c>
      <c r="E55" s="140">
        <f>+datos!Z158/datos!Z$152*100</f>
        <v>11.387177503732076</v>
      </c>
      <c r="F55" s="140">
        <f>+datos!C158/datos!C$152*100</f>
        <v>8.8117711554910958</v>
      </c>
      <c r="G55" s="140">
        <f>+datos!DK158/datos!DK$152*100</f>
        <v>10.907752708690252</v>
      </c>
      <c r="H55" s="140">
        <f>+datos!DD158/datos!DD$152*100</f>
        <v>7.5486857719761238</v>
      </c>
      <c r="I55" s="140">
        <f>+datos!CP158/datos!CP$152*100</f>
        <v>6.5271200864701644</v>
      </c>
      <c r="J55" s="148">
        <f>+datos!CW158/datos!CW$152*100</f>
        <v>12.723757757314983</v>
      </c>
      <c r="K55" s="132">
        <f>+'Weighted Households 18+'!C37</f>
        <v>9.6673858697052868</v>
      </c>
      <c r="L55" s="162"/>
      <c r="M55" s="42"/>
      <c r="N55" s="163"/>
      <c r="O55" s="163"/>
      <c r="P55" s="163"/>
    </row>
    <row r="56" spans="1:16" s="28" customFormat="1" ht="18" customHeight="1" x14ac:dyDescent="0.25">
      <c r="A56" s="69"/>
      <c r="B56" s="71" t="s">
        <v>19</v>
      </c>
      <c r="C56" s="157">
        <f>+datos!B159/datos!B$152*100</f>
        <v>10.064476919116906</v>
      </c>
      <c r="D56" s="140">
        <f>+datos!AY159/datos!AY$152*100</f>
        <v>12.869724659049428</v>
      </c>
      <c r="E56" s="140">
        <f>+datos!Z159/datos!Z$152*100</f>
        <v>9.2179830127517199</v>
      </c>
      <c r="F56" s="140">
        <f>+datos!C159/datos!C$152*100</f>
        <v>19.303733265804556</v>
      </c>
      <c r="G56" s="140">
        <f>+datos!DK159/datos!DK$152*100</f>
        <v>7.5140778774470629</v>
      </c>
      <c r="H56" s="140">
        <f>+datos!DD159/datos!DD$152*100</f>
        <v>7.526125152765724</v>
      </c>
      <c r="I56" s="140">
        <f>+datos!CP159/datos!CP$152*100</f>
        <v>15.002367912306303</v>
      </c>
      <c r="J56" s="148">
        <f>+datos!CW159/datos!CW$152*100</f>
        <v>4.7777560258393859</v>
      </c>
      <c r="K56" s="132">
        <f>+'Weighted Households 18+'!C38</f>
        <v>9.4811569177396819</v>
      </c>
      <c r="L56" s="162"/>
      <c r="M56" s="42"/>
      <c r="N56" s="163"/>
      <c r="O56" s="163"/>
      <c r="P56" s="163"/>
    </row>
    <row r="57" spans="1:16" s="28" customFormat="1" ht="18" customHeight="1" thickBot="1" x14ac:dyDescent="0.3">
      <c r="A57" s="69"/>
      <c r="B57" s="72" t="s">
        <v>20</v>
      </c>
      <c r="C57" s="152">
        <f>+datos!B160/datos!B$152*100</f>
        <v>9.7111226686949852</v>
      </c>
      <c r="D57" s="149">
        <f>+datos!AY160/datos!AY$152*100</f>
        <v>10.056329981704511</v>
      </c>
      <c r="E57" s="149">
        <f>+datos!Z160/datos!Z$152*100</f>
        <v>8.5836213117989306</v>
      </c>
      <c r="F57" s="149">
        <f>+datos!C160/datos!C$152*100</f>
        <v>16.724974577051725</v>
      </c>
      <c r="G57" s="149">
        <f>+datos!DK160/datos!DK$152*100</f>
        <v>6.7050404132828128</v>
      </c>
      <c r="H57" s="149">
        <f>+datos!DD160/datos!DD$152*100</f>
        <v>12.485933745431787</v>
      </c>
      <c r="I57" s="149">
        <f>+datos!CP160/datos!CP$152*100</f>
        <v>9.9584597971421385</v>
      </c>
      <c r="J57" s="151">
        <f>+datos!CW160/datos!CW$152*100</f>
        <v>5.6974796319188634</v>
      </c>
      <c r="K57" s="133">
        <f>+'Weighted Households 18+'!C39</f>
        <v>9.532979315862546</v>
      </c>
      <c r="L57" s="162"/>
      <c r="M57" s="42"/>
      <c r="N57" s="163"/>
      <c r="O57" s="163"/>
      <c r="P57" s="163"/>
    </row>
    <row r="58" spans="1:16" x14ac:dyDescent="0.25">
      <c r="A58" s="2"/>
      <c r="B58" s="257" t="s">
        <v>383</v>
      </c>
      <c r="C58" s="201"/>
      <c r="D58" s="201"/>
      <c r="E58" s="201"/>
      <c r="F58" s="201"/>
      <c r="G58" s="201"/>
      <c r="H58" s="201"/>
      <c r="I58" s="201"/>
      <c r="J58" s="201"/>
      <c r="K58" s="168"/>
      <c r="L58" s="168"/>
      <c r="M58" s="169"/>
      <c r="N58" s="169"/>
      <c r="O58" s="169"/>
      <c r="P58" s="169"/>
    </row>
    <row r="59" spans="1:16" ht="27.75" customHeight="1" thickBot="1" x14ac:dyDescent="0.3">
      <c r="A59" s="2"/>
      <c r="B59" s="44"/>
      <c r="C59" s="45"/>
      <c r="D59" s="45"/>
      <c r="E59" s="45"/>
      <c r="F59" s="45"/>
      <c r="G59" s="45"/>
      <c r="H59" s="45"/>
      <c r="I59" s="45"/>
      <c r="J59" s="45"/>
      <c r="K59" s="45"/>
      <c r="L59" s="32"/>
    </row>
    <row r="60" spans="1:16" ht="50.1" customHeight="1" thickBot="1" x14ac:dyDescent="0.3">
      <c r="A60" s="2"/>
      <c r="B60" s="11" t="s">
        <v>21</v>
      </c>
      <c r="C60" s="6" t="s">
        <v>438</v>
      </c>
      <c r="D60" s="7" t="s">
        <v>320</v>
      </c>
      <c r="E60" s="7" t="s">
        <v>265</v>
      </c>
      <c r="F60" s="346" t="s">
        <v>437</v>
      </c>
      <c r="G60" s="7" t="s">
        <v>319</v>
      </c>
      <c r="H60" s="7" t="s">
        <v>262</v>
      </c>
      <c r="I60" s="7" t="s">
        <v>293</v>
      </c>
      <c r="J60" s="8" t="s">
        <v>322</v>
      </c>
      <c r="K60"/>
      <c r="L60"/>
    </row>
    <row r="61" spans="1:16" s="28" customFormat="1" ht="18" customHeight="1" x14ac:dyDescent="0.25">
      <c r="A61" s="69"/>
      <c r="B61" s="77" t="s">
        <v>12</v>
      </c>
      <c r="C61" s="198">
        <f>+datos!B214</f>
        <v>14.289972292538579</v>
      </c>
      <c r="D61" s="199">
        <f>+datos!AY214</f>
        <v>0.94235393242288823</v>
      </c>
      <c r="E61" s="199">
        <f>+datos!Z214</f>
        <v>7.7978185631748191</v>
      </c>
      <c r="F61" s="199">
        <f>+datos!C214</f>
        <v>3.52164988007971</v>
      </c>
      <c r="G61" s="199">
        <f>+datos!DK214</f>
        <v>3.9627424262505029</v>
      </c>
      <c r="H61" s="199">
        <f>+datos!DD214</f>
        <v>10.455872732995399</v>
      </c>
      <c r="I61" s="199">
        <f>+datos!CP214</f>
        <v>1.2864777461811392</v>
      </c>
      <c r="J61" s="200">
        <f>+datos!CW214</f>
        <v>1.8136874355677566</v>
      </c>
      <c r="K61" s="20"/>
      <c r="L61" s="20"/>
    </row>
    <row r="62" spans="1:16" s="28" customFormat="1" ht="18" customHeight="1" x14ac:dyDescent="0.25">
      <c r="A62" s="69"/>
      <c r="B62" s="71" t="s">
        <v>13</v>
      </c>
      <c r="C62" s="157">
        <f>+datos!B215</f>
        <v>13.985267497155766</v>
      </c>
      <c r="D62" s="140">
        <f>+datos!AY215</f>
        <v>1.0014634080755387</v>
      </c>
      <c r="E62" s="140">
        <f>+datos!Z215</f>
        <v>5.7256855183695574</v>
      </c>
      <c r="F62" s="140">
        <f>+datos!C215</f>
        <v>3.8961196459436032</v>
      </c>
      <c r="G62" s="140">
        <f>+datos!DK215</f>
        <v>3.0997530648698959</v>
      </c>
      <c r="H62" s="140">
        <f>+datos!DD215</f>
        <v>11.301437681430597</v>
      </c>
      <c r="I62" s="140">
        <f>+datos!CP215</f>
        <v>1.0866587900987006</v>
      </c>
      <c r="J62" s="148">
        <f>+datos!CW215</f>
        <v>0.35157435524571234</v>
      </c>
      <c r="K62" s="162"/>
      <c r="L62" s="162"/>
      <c r="M62" s="163"/>
      <c r="N62" s="163"/>
      <c r="O62" s="163"/>
    </row>
    <row r="63" spans="1:16" s="28" customFormat="1" ht="18" customHeight="1" x14ac:dyDescent="0.25">
      <c r="A63" s="69"/>
      <c r="B63" s="71" t="s">
        <v>14</v>
      </c>
      <c r="C63" s="157">
        <f>+datos!B216</f>
        <v>18.132371016983456</v>
      </c>
      <c r="D63" s="140">
        <f>+datos!AY216</f>
        <v>0.89909503085943909</v>
      </c>
      <c r="E63" s="140">
        <f>+datos!Z216</f>
        <v>6.8872424928705174</v>
      </c>
      <c r="F63" s="140">
        <f>+datos!C216</f>
        <v>3.5033769105747057</v>
      </c>
      <c r="G63" s="140">
        <f>+datos!DK216</f>
        <v>4.3232491514158076</v>
      </c>
      <c r="H63" s="140">
        <f>+datos!DD216</f>
        <v>16.734323605591328</v>
      </c>
      <c r="I63" s="140">
        <f>+datos!CP216</f>
        <v>2.1805468941207584</v>
      </c>
      <c r="J63" s="148">
        <f>+datos!CW216</f>
        <v>0.8097059538767073</v>
      </c>
      <c r="K63" s="162"/>
      <c r="L63" s="162"/>
      <c r="M63" s="163"/>
      <c r="N63" s="163"/>
      <c r="O63" s="163"/>
    </row>
    <row r="64" spans="1:16" s="28" customFormat="1" ht="18" customHeight="1" x14ac:dyDescent="0.25">
      <c r="A64" s="69"/>
      <c r="B64" s="71" t="s">
        <v>15</v>
      </c>
      <c r="C64" s="157">
        <f>+datos!B217</f>
        <v>15.060134963527297</v>
      </c>
      <c r="D64" s="140">
        <f>+datos!AY217</f>
        <v>0.83090007266293886</v>
      </c>
      <c r="E64" s="140">
        <f>+datos!Z217</f>
        <v>7.2800661648434426</v>
      </c>
      <c r="F64" s="140">
        <f>+datos!C217</f>
        <v>2.8956783803456165</v>
      </c>
      <c r="G64" s="140">
        <f>+datos!DK217</f>
        <v>3.8194202618539661</v>
      </c>
      <c r="H64" s="140">
        <f>+datos!DD217</f>
        <v>12.565949725925204</v>
      </c>
      <c r="I64" s="140">
        <f>+datos!CP217</f>
        <v>0.99105921279413145</v>
      </c>
      <c r="J64" s="148">
        <f>+datos!CW217</f>
        <v>1.0421376446904882</v>
      </c>
      <c r="K64" s="162"/>
      <c r="L64" s="162"/>
      <c r="M64" s="163"/>
      <c r="N64" s="163"/>
      <c r="O64" s="163"/>
    </row>
    <row r="65" spans="1:15" s="28" customFormat="1" ht="18" customHeight="1" x14ac:dyDescent="0.25">
      <c r="A65" s="69"/>
      <c r="B65" s="71" t="s">
        <v>16</v>
      </c>
      <c r="C65" s="157">
        <f>+datos!B218</f>
        <v>14.162612751577772</v>
      </c>
      <c r="D65" s="140">
        <f>+datos!AY218</f>
        <v>0.87899961704249929</v>
      </c>
      <c r="E65" s="140">
        <f>+datos!Z218</f>
        <v>9.9849514826695103</v>
      </c>
      <c r="F65" s="140">
        <f>+datos!C218</f>
        <v>2.8317347618131943</v>
      </c>
      <c r="G65" s="140">
        <f>+datos!DK218</f>
        <v>4.1206034817499342</v>
      </c>
      <c r="H65" s="140">
        <f>+datos!DD218</f>
        <v>8.6219417147251054</v>
      </c>
      <c r="I65" s="140">
        <f>+datos!CP218</f>
        <v>1.2383263277412841</v>
      </c>
      <c r="J65" s="148">
        <f>+datos!CW218</f>
        <v>3.7268467815727067</v>
      </c>
      <c r="K65" s="162"/>
      <c r="L65" s="162"/>
      <c r="M65" s="163"/>
      <c r="N65" s="163"/>
      <c r="O65" s="163"/>
    </row>
    <row r="66" spans="1:15" s="28" customFormat="1" ht="18" customHeight="1" x14ac:dyDescent="0.25">
      <c r="A66" s="69"/>
      <c r="B66" s="71" t="s">
        <v>17</v>
      </c>
      <c r="C66" s="157">
        <f>+datos!B219</f>
        <v>13.206668432415558</v>
      </c>
      <c r="D66" s="140">
        <f>+datos!AY219</f>
        <v>1.1562129447840381</v>
      </c>
      <c r="E66" s="140">
        <f>+datos!Z219</f>
        <v>8.0758680118986703</v>
      </c>
      <c r="F66" s="140">
        <f>+datos!C219</f>
        <v>3.0430206769452326</v>
      </c>
      <c r="G66" s="140">
        <f>+datos!DK219</f>
        <v>4.4581382761853927</v>
      </c>
      <c r="H66" s="140">
        <f>+datos!DD219</f>
        <v>7.0772028284110524</v>
      </c>
      <c r="I66" s="140">
        <f>+datos!CP219</f>
        <v>1.2940199358283446</v>
      </c>
      <c r="J66" s="207">
        <f>+datos!CW219</f>
        <v>1.178637013337372</v>
      </c>
      <c r="K66" s="162"/>
      <c r="L66" s="162"/>
      <c r="M66" s="163"/>
      <c r="N66" s="163"/>
      <c r="O66" s="163"/>
    </row>
    <row r="67" spans="1:15" s="28" customFormat="1" ht="18" customHeight="1" x14ac:dyDescent="0.25">
      <c r="A67" s="69"/>
      <c r="B67" s="71" t="s">
        <v>18</v>
      </c>
      <c r="C67" s="157">
        <f>+datos!B220</f>
        <v>12.799412834153719</v>
      </c>
      <c r="D67" s="140">
        <f>+datos!AY220</f>
        <v>0.93412007303106903</v>
      </c>
      <c r="E67" s="140">
        <f>+datos!Z220</f>
        <v>7.6941712320398974</v>
      </c>
      <c r="F67" s="140">
        <f>+datos!C220</f>
        <v>3.0792375729583314</v>
      </c>
      <c r="G67" s="140">
        <f>+datos!DK220</f>
        <v>4.15320803708076</v>
      </c>
      <c r="H67" s="140">
        <f>+datos!DD220</f>
        <v>8.1987690868316339</v>
      </c>
      <c r="I67" s="140">
        <f>+datos!CP220</f>
        <v>0.82639698865443745</v>
      </c>
      <c r="J67" s="148">
        <f>+datos!CW220</f>
        <v>1.1927817704399122</v>
      </c>
      <c r="K67" s="162"/>
      <c r="L67" s="162"/>
      <c r="M67" s="163"/>
      <c r="N67" s="163"/>
      <c r="O67" s="163"/>
    </row>
    <row r="68" spans="1:15" s="28" customFormat="1" ht="18" customHeight="1" x14ac:dyDescent="0.25">
      <c r="A68" s="69"/>
      <c r="B68" s="71" t="s">
        <v>19</v>
      </c>
      <c r="C68" s="157">
        <f>+datos!B221</f>
        <v>12.625767529309618</v>
      </c>
      <c r="D68" s="140">
        <f>+datos!AY221</f>
        <v>0.96305053210299729</v>
      </c>
      <c r="E68" s="140">
        <f>+datos!Z221</f>
        <v>7.2275828021838402</v>
      </c>
      <c r="F68" s="140">
        <f>+datos!C221</f>
        <v>4.6041569189322891</v>
      </c>
      <c r="G68" s="140">
        <f>+datos!DK221</f>
        <v>3.8059477537003259</v>
      </c>
      <c r="H68" s="140">
        <f>+datos!DD221</f>
        <v>7.4836550823027777</v>
      </c>
      <c r="I68" s="206">
        <f>+datos!CP221</f>
        <v>1.8230622177126081</v>
      </c>
      <c r="J68" s="148">
        <f>+datos!CW221</f>
        <v>1.7684219050511185</v>
      </c>
      <c r="K68" s="162"/>
      <c r="L68" s="162"/>
      <c r="M68" s="163"/>
      <c r="N68" s="163"/>
      <c r="O68" s="163"/>
    </row>
    <row r="69" spans="1:15" s="28" customFormat="1" ht="18" customHeight="1" thickBot="1" x14ac:dyDescent="0.3">
      <c r="A69" s="69"/>
      <c r="B69" s="72" t="s">
        <v>20</v>
      </c>
      <c r="C69" s="152">
        <f>+datos!B222</f>
        <v>13.438969802757404</v>
      </c>
      <c r="D69" s="149">
        <f>+datos!AY222</f>
        <v>0.93707829505483153</v>
      </c>
      <c r="E69" s="149">
        <f>+datos!Z222</f>
        <v>6.7372910407027469</v>
      </c>
      <c r="F69" s="149">
        <f>+datos!C222</f>
        <v>5.1848659901467284</v>
      </c>
      <c r="G69" s="149">
        <f>+datos!DK222</f>
        <v>3.2573356193145475</v>
      </c>
      <c r="H69" s="149">
        <f>+datos!DD222</f>
        <v>8.8196472703741087</v>
      </c>
      <c r="I69" s="149">
        <f>+datos!CP222</f>
        <v>0.97750984809242136</v>
      </c>
      <c r="J69" s="151">
        <f>+datos!CW222</f>
        <v>0.50132178011297657</v>
      </c>
      <c r="K69" s="162"/>
      <c r="L69" s="162"/>
      <c r="M69" s="163"/>
      <c r="N69" s="163"/>
      <c r="O69" s="163"/>
    </row>
    <row r="70" spans="1:15" x14ac:dyDescent="0.25">
      <c r="A70" s="2"/>
      <c r="B70" s="257" t="s">
        <v>383</v>
      </c>
      <c r="C70" s="201"/>
      <c r="D70" s="201"/>
      <c r="E70" s="201"/>
      <c r="F70" s="201"/>
      <c r="G70" s="201"/>
      <c r="H70" s="201"/>
      <c r="I70" s="201"/>
      <c r="J70" s="168"/>
      <c r="K70" s="168"/>
      <c r="L70" s="168"/>
      <c r="M70" s="169"/>
      <c r="N70" s="169"/>
      <c r="O70" s="169"/>
    </row>
  </sheetData>
  <mergeCells count="1">
    <mergeCell ref="J2:K3"/>
  </mergeCells>
  <hyperlinks>
    <hyperlink ref="L2:L3" location="'BEBIDAS FRIAS OOH'!A1" display="VOLVER A MENÚ"/>
  </hyperlinks>
  <pageMargins left="0.25" right="0.25" top="0.75" bottom="0.75" header="0.3" footer="0.3"/>
  <pageSetup paperSize="9" scale="50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Q67"/>
  <sheetViews>
    <sheetView showGridLines="0" showRowColHeaders="0" topLeftCell="B1" zoomScale="80" zoomScaleNormal="80" workbookViewId="0"/>
  </sheetViews>
  <sheetFormatPr baseColWidth="10" defaultColWidth="11.42578125" defaultRowHeight="15" x14ac:dyDescent="0.25"/>
  <cols>
    <col min="1" max="1" width="3.140625" style="26" customWidth="1"/>
    <col min="2" max="2" width="41.28515625" style="26" customWidth="1"/>
    <col min="3" max="9" width="19.140625" style="27" customWidth="1"/>
    <col min="10" max="10" width="19.140625" style="26" customWidth="1"/>
    <col min="11" max="11" width="2.5703125" style="26" customWidth="1"/>
    <col min="12" max="12" width="4.140625" style="26" customWidth="1"/>
    <col min="13" max="16384" width="11.42578125" style="26"/>
  </cols>
  <sheetData>
    <row r="1" spans="1:12" ht="52.5" customHeight="1" x14ac:dyDescent="0.25">
      <c r="A1" s="2"/>
      <c r="B1" s="34"/>
      <c r="C1" s="35"/>
      <c r="D1" s="35"/>
      <c r="E1" s="35"/>
      <c r="F1" s="35"/>
      <c r="G1" s="35"/>
      <c r="H1" s="35"/>
      <c r="I1" s="35"/>
      <c r="J1" s="35"/>
      <c r="K1"/>
      <c r="L1" s="2"/>
    </row>
    <row r="2" spans="1:12" ht="28.5" x14ac:dyDescent="0.45">
      <c r="A2" s="2"/>
      <c r="B2" s="9"/>
      <c r="C2" s="3"/>
      <c r="D2" s="3"/>
      <c r="E2" s="3"/>
      <c r="F2" s="3"/>
      <c r="G2" s="3"/>
      <c r="H2" s="37"/>
      <c r="I2" s="383"/>
      <c r="J2" s="383"/>
      <c r="K2" s="2"/>
      <c r="L2" s="2"/>
    </row>
    <row r="3" spans="1:12" ht="18.75" x14ac:dyDescent="0.3">
      <c r="A3" s="2"/>
      <c r="B3" s="48"/>
      <c r="C3" s="3"/>
      <c r="D3" s="3"/>
      <c r="E3" s="3"/>
      <c r="F3" s="3"/>
      <c r="G3" s="3"/>
      <c r="H3" s="37"/>
      <c r="I3" s="383"/>
      <c r="J3" s="383"/>
      <c r="K3" s="2"/>
      <c r="L3" s="2"/>
    </row>
    <row r="4" spans="1:12" x14ac:dyDescent="0.25">
      <c r="A4" s="2"/>
      <c r="B4"/>
      <c r="C4" s="3"/>
      <c r="D4" s="3"/>
      <c r="E4" s="3"/>
      <c r="F4" s="3"/>
      <c r="G4" s="3"/>
      <c r="H4" s="3"/>
      <c r="I4" s="3"/>
      <c r="J4" s="2"/>
      <c r="K4" s="2"/>
      <c r="L4" s="2"/>
    </row>
    <row r="5" spans="1:12" ht="15.75" thickBot="1" x14ac:dyDescent="0.3">
      <c r="A5" s="2"/>
      <c r="B5" s="46"/>
      <c r="C5" s="47"/>
      <c r="D5" s="47"/>
      <c r="E5" s="47"/>
      <c r="F5" s="47"/>
      <c r="G5" s="47"/>
      <c r="H5" s="47"/>
      <c r="I5" s="47"/>
      <c r="J5" s="47"/>
      <c r="K5"/>
      <c r="L5" s="2"/>
    </row>
    <row r="6" spans="1:12" ht="47.25" customHeight="1" thickBot="1" x14ac:dyDescent="0.3">
      <c r="A6" s="2"/>
      <c r="B6"/>
      <c r="C6" s="51" t="s">
        <v>359</v>
      </c>
      <c r="D6" s="52" t="s">
        <v>403</v>
      </c>
      <c r="E6" s="52" t="s">
        <v>404</v>
      </c>
      <c r="F6" s="52" t="s">
        <v>1</v>
      </c>
      <c r="G6" s="52" t="s">
        <v>0</v>
      </c>
      <c r="H6" s="52" t="s">
        <v>2</v>
      </c>
      <c r="I6" s="53" t="s">
        <v>3</v>
      </c>
      <c r="J6"/>
      <c r="K6"/>
      <c r="L6" s="2"/>
    </row>
    <row r="7" spans="1:12" s="28" customFormat="1" ht="20.100000000000001" customHeight="1" x14ac:dyDescent="0.25">
      <c r="A7" s="69"/>
      <c r="B7" s="77" t="s">
        <v>302</v>
      </c>
      <c r="C7" s="40">
        <f>+datos!AY47/1000000</f>
        <v>81.883570000000006</v>
      </c>
      <c r="D7" s="29">
        <f>+datos!AZ47/1000000</f>
        <v>14.3154</v>
      </c>
      <c r="E7" s="29">
        <f>+datos!BG47/1000000</f>
        <v>2.9929619999999999</v>
      </c>
      <c r="F7" s="29">
        <f>+datos!BN47/1000000</f>
        <v>20.5442</v>
      </c>
      <c r="G7" s="29">
        <f>+datos!BU47/1000000</f>
        <v>15.854100000000001</v>
      </c>
      <c r="H7" s="29">
        <f>+datos!CB47/1000000</f>
        <v>1.65964</v>
      </c>
      <c r="I7" s="39">
        <f>+datos!CI47/1000000</f>
        <v>26.51727</v>
      </c>
      <c r="J7" s="20"/>
      <c r="K7" s="20"/>
      <c r="L7" s="69"/>
    </row>
    <row r="8" spans="1:12" s="28" customFormat="1" ht="20.100000000000001" customHeight="1" x14ac:dyDescent="0.25">
      <c r="A8" s="69"/>
      <c r="B8" s="78" t="s">
        <v>303</v>
      </c>
      <c r="C8" s="40">
        <f>+datos!AY55/1000000</f>
        <v>9.5134681600000004</v>
      </c>
      <c r="D8" s="29">
        <f>+datos!AZ55/1000000</f>
        <v>1.3319810400000001</v>
      </c>
      <c r="E8" s="29">
        <f>+datos!BG55/1000000</f>
        <v>0.20606686999999999</v>
      </c>
      <c r="F8" s="29">
        <f>+datos!BN55/1000000</f>
        <v>2.0632874000000001</v>
      </c>
      <c r="G8" s="29">
        <f>+datos!BU55/1000000</f>
        <v>1.5708982499999999</v>
      </c>
      <c r="H8" s="29">
        <f>+datos!CB55/1000000</f>
        <v>0.18031881</v>
      </c>
      <c r="I8" s="39">
        <f>+datos!CI55/1000000</f>
        <v>4.1609157899999998</v>
      </c>
      <c r="J8" s="20"/>
      <c r="K8" s="20"/>
      <c r="L8" s="69"/>
    </row>
    <row r="9" spans="1:12" s="28" customFormat="1" ht="20.100000000000001" customHeight="1" x14ac:dyDescent="0.25">
      <c r="A9" s="69"/>
      <c r="B9" s="78" t="s">
        <v>361</v>
      </c>
      <c r="C9" s="40">
        <f>+datos!AY46/1000000</f>
        <v>391.94880000000001</v>
      </c>
      <c r="D9" s="29">
        <f>+datos!AZ46/1000000</f>
        <v>72.363029999999995</v>
      </c>
      <c r="E9" s="29">
        <f>+datos!BG46/1000000</f>
        <v>10.2583</v>
      </c>
      <c r="F9" s="29">
        <f>+datos!BN46/1000000</f>
        <v>120.834</v>
      </c>
      <c r="G9" s="29">
        <f>+datos!BU46/1000000</f>
        <v>83.306550000000001</v>
      </c>
      <c r="H9" s="29">
        <f>+datos!CB46/1000000</f>
        <v>5.2482490000000004</v>
      </c>
      <c r="I9" s="39">
        <f>+datos!CI46/1000000</f>
        <v>99.938659999999999</v>
      </c>
      <c r="J9" s="20"/>
      <c r="K9" s="20"/>
      <c r="L9" s="69"/>
    </row>
    <row r="10" spans="1:12" s="28" customFormat="1" ht="20.100000000000001" customHeight="1" x14ac:dyDescent="0.25">
      <c r="A10" s="69"/>
      <c r="B10" s="78" t="s">
        <v>357</v>
      </c>
      <c r="C10" s="40">
        <f>+datos!AY48</f>
        <v>31.323562246125508</v>
      </c>
      <c r="D10" s="29">
        <f>+datos!AZ48</f>
        <v>5.6317117841203164</v>
      </c>
      <c r="E10" s="29">
        <f>+datos!BG48</f>
        <v>1.1433404444150994</v>
      </c>
      <c r="F10" s="29">
        <f>+datos!BN48</f>
        <v>11.343648187245055</v>
      </c>
      <c r="G10" s="29">
        <f>+datos!BU48</f>
        <v>7.4833224261443902</v>
      </c>
      <c r="H10" s="29">
        <f>+datos!CB48</f>
        <v>1.3159121138305927</v>
      </c>
      <c r="I10" s="39">
        <f>+datos!CI48</f>
        <v>16.910543592536381</v>
      </c>
      <c r="J10" s="20"/>
      <c r="K10" s="20"/>
      <c r="L10" s="69"/>
    </row>
    <row r="11" spans="1:12" s="28" customFormat="1" ht="20.100000000000001" customHeight="1" x14ac:dyDescent="0.25">
      <c r="A11" s="69"/>
      <c r="B11" s="78" t="s">
        <v>4</v>
      </c>
      <c r="C11" s="40">
        <f>+datos!AY51</f>
        <v>4.88</v>
      </c>
      <c r="D11" s="29">
        <f>+datos!AZ51</f>
        <v>4.3600000000000003</v>
      </c>
      <c r="E11" s="29">
        <f>+datos!BG51</f>
        <v>6.08</v>
      </c>
      <c r="F11" s="29">
        <f>+datos!BN51</f>
        <v>3.14</v>
      </c>
      <c r="G11" s="29">
        <f>+datos!BU51</f>
        <v>3.56</v>
      </c>
      <c r="H11" s="29">
        <f>+datos!CB51</f>
        <v>2.64</v>
      </c>
      <c r="I11" s="39">
        <f>+datos!CI51</f>
        <v>3.29</v>
      </c>
      <c r="J11" s="20"/>
      <c r="K11" s="20"/>
      <c r="L11" s="69"/>
    </row>
    <row r="12" spans="1:12" s="28" customFormat="1" ht="20.100000000000001" customHeight="1" x14ac:dyDescent="0.25">
      <c r="A12" s="69"/>
      <c r="B12" s="78" t="s">
        <v>299</v>
      </c>
      <c r="C12" s="40">
        <f>+datos!AY50</f>
        <v>8.11</v>
      </c>
      <c r="D12" s="29">
        <f>+datos!AZ50</f>
        <v>7.89</v>
      </c>
      <c r="E12" s="29">
        <f>+datos!BG50</f>
        <v>8.1199999999999992</v>
      </c>
      <c r="F12" s="29">
        <f>+datos!BN50</f>
        <v>5.62</v>
      </c>
      <c r="G12" s="29">
        <f>+datos!BU50</f>
        <v>6.57</v>
      </c>
      <c r="H12" s="29">
        <f>+datos!CB50</f>
        <v>3.91</v>
      </c>
      <c r="I12" s="39">
        <f>+datos!CI50</f>
        <v>4.87</v>
      </c>
      <c r="J12" s="20"/>
      <c r="K12" s="20"/>
      <c r="L12" s="69"/>
    </row>
    <row r="13" spans="1:12" s="28" customFormat="1" ht="20.100000000000001" customHeight="1" x14ac:dyDescent="0.25">
      <c r="A13" s="69"/>
      <c r="B13" s="78" t="s">
        <v>300</v>
      </c>
      <c r="C13" s="40">
        <f>+datos!AY56</f>
        <v>0.94235393242288834</v>
      </c>
      <c r="D13" s="29">
        <f>+datos!AZ56</f>
        <v>0.73384433573746066</v>
      </c>
      <c r="E13" s="29">
        <f>+datos!BG56</f>
        <v>0.55921515469764693</v>
      </c>
      <c r="F13" s="29">
        <f>+datos!BN56</f>
        <v>0.56435620111805185</v>
      </c>
      <c r="G13" s="29">
        <f>+datos!BU56</f>
        <v>0.65132826085334095</v>
      </c>
      <c r="H13" s="29">
        <f>+datos!CB56</f>
        <v>0.42516790376127062</v>
      </c>
      <c r="I13" s="39">
        <f>+datos!CI56</f>
        <v>0.76344487205480183</v>
      </c>
      <c r="J13" s="20"/>
      <c r="K13" s="20"/>
      <c r="L13" s="69"/>
    </row>
    <row r="14" spans="1:12" s="28" customFormat="1" ht="20.100000000000001" customHeight="1" x14ac:dyDescent="0.25">
      <c r="A14" s="69"/>
      <c r="B14" s="78" t="s">
        <v>301</v>
      </c>
      <c r="C14" s="40">
        <f>+datos!AY53</f>
        <v>1.66</v>
      </c>
      <c r="D14" s="29">
        <f>+datos!AZ53</f>
        <v>1.81</v>
      </c>
      <c r="E14" s="29">
        <f>+datos!BG53</f>
        <v>1.34</v>
      </c>
      <c r="F14" s="29">
        <f>+datos!BN53</f>
        <v>1.79</v>
      </c>
      <c r="G14" s="29">
        <f>+datos!BU53</f>
        <v>1.85</v>
      </c>
      <c r="H14" s="29">
        <f>+datos!CB53</f>
        <v>1.48</v>
      </c>
      <c r="I14" s="39">
        <f>+datos!CI53</f>
        <v>1.48</v>
      </c>
      <c r="J14" s="20"/>
      <c r="K14" s="20"/>
      <c r="L14" s="69"/>
    </row>
    <row r="15" spans="1:12" s="28" customFormat="1" ht="20.100000000000001" customHeight="1" x14ac:dyDescent="0.25">
      <c r="A15" s="69"/>
      <c r="B15" s="79" t="s">
        <v>317</v>
      </c>
      <c r="C15" s="40">
        <f>+datos!AY58</f>
        <v>0.29517882060129497</v>
      </c>
      <c r="D15" s="29">
        <f>+datos!AZ58</f>
        <v>4.132799793282603E-2</v>
      </c>
      <c r="E15" s="29">
        <f>+datos!BG58</f>
        <v>6.3937330349566612E-3</v>
      </c>
      <c r="F15" s="29">
        <f>+datos!BN58</f>
        <v>6.4018581977732955E-2</v>
      </c>
      <c r="G15" s="29">
        <f>+datos!BU58</f>
        <v>4.8740993812254288E-2</v>
      </c>
      <c r="H15" s="29">
        <f>+datos!CB58</f>
        <v>5.5948359497141565E-3</v>
      </c>
      <c r="I15" s="39">
        <f>+datos!CI58</f>
        <v>0.12910267789381086</v>
      </c>
      <c r="J15" s="20"/>
      <c r="K15" s="20"/>
      <c r="L15" s="69"/>
    </row>
    <row r="16" spans="1:12" s="28" customFormat="1" ht="20.100000000000001" customHeight="1" x14ac:dyDescent="0.25">
      <c r="A16" s="69"/>
      <c r="B16" s="79" t="s">
        <v>316</v>
      </c>
      <c r="C16" s="40">
        <f>+datos!AY59</f>
        <v>12.161178507596206</v>
      </c>
      <c r="D16" s="29">
        <f>+datos!AZ59</f>
        <v>2.2452415345589514</v>
      </c>
      <c r="E16" s="29">
        <f>+datos!BG59</f>
        <v>0.31828906603228319</v>
      </c>
      <c r="F16" s="29">
        <f>+datos!BN59</f>
        <v>3.7491729628637209</v>
      </c>
      <c r="G16" s="29">
        <f>+datos!BU59</f>
        <v>2.5847912416162231</v>
      </c>
      <c r="H16" s="29">
        <f>+datos!CB59</f>
        <v>0.16283987332353941</v>
      </c>
      <c r="I16" s="39">
        <f>+datos!CI59</f>
        <v>3.10084348789935</v>
      </c>
      <c r="J16" s="20"/>
      <c r="K16" s="20"/>
      <c r="L16" s="69"/>
    </row>
    <row r="17" spans="1:16" s="28" customFormat="1" ht="20.100000000000001" customHeight="1" thickBot="1" x14ac:dyDescent="0.3">
      <c r="A17" s="69"/>
      <c r="B17" s="80" t="s">
        <v>360</v>
      </c>
      <c r="C17" s="41">
        <f>+datos!AY57</f>
        <v>41.199360044949159</v>
      </c>
      <c r="D17" s="30">
        <f>+datos!AZ57</f>
        <v>54.327372407643281</v>
      </c>
      <c r="E17" s="30">
        <f>+datos!BG57</f>
        <v>49.781413188835259</v>
      </c>
      <c r="F17" s="30">
        <f>+datos!BN57</f>
        <v>58.563823924868636</v>
      </c>
      <c r="G17" s="30">
        <f>+datos!BU57</f>
        <v>53.031155900772056</v>
      </c>
      <c r="H17" s="30">
        <f>+datos!CB57</f>
        <v>29.105388395143024</v>
      </c>
      <c r="I17" s="142">
        <f>+datos!CI57</f>
        <v>24.018428885339205</v>
      </c>
      <c r="J17" s="20"/>
      <c r="K17" s="20"/>
      <c r="L17" s="69"/>
    </row>
    <row r="18" spans="1:16" x14ac:dyDescent="0.25">
      <c r="A18" s="2"/>
      <c r="B18" s="98" t="s">
        <v>261</v>
      </c>
      <c r="C18" s="1"/>
      <c r="D18" s="1"/>
      <c r="E18" s="1"/>
      <c r="F18" s="1"/>
      <c r="G18" s="1"/>
      <c r="H18" s="1"/>
      <c r="I18" s="1"/>
      <c r="J18"/>
      <c r="K18"/>
      <c r="L18" s="2"/>
      <c r="M18" s="43"/>
    </row>
    <row r="19" spans="1:16" ht="37.5" customHeight="1" x14ac:dyDescent="0.25">
      <c r="A19" s="2"/>
      <c r="B19" s="44"/>
      <c r="C19" s="45"/>
      <c r="D19" s="45"/>
      <c r="E19" s="45"/>
      <c r="F19" s="45"/>
      <c r="G19" s="45"/>
      <c r="H19" s="45"/>
      <c r="I19" s="45"/>
      <c r="J19" s="45"/>
      <c r="K19" s="32"/>
      <c r="L19" s="2"/>
      <c r="M19" s="43"/>
    </row>
    <row r="20" spans="1:16" ht="37.5" customHeight="1" thickBot="1" x14ac:dyDescent="0.3">
      <c r="A20" s="2"/>
      <c r="B20" s="44"/>
      <c r="C20" s="45"/>
      <c r="D20" s="45"/>
      <c r="E20" s="45"/>
      <c r="F20" s="45"/>
      <c r="G20" s="45"/>
      <c r="H20" s="45"/>
      <c r="I20" s="45"/>
      <c r="J20" s="45"/>
      <c r="K20" s="32"/>
      <c r="L20" s="2"/>
      <c r="M20" s="43"/>
    </row>
    <row r="21" spans="1:16" ht="39" customHeight="1" thickBot="1" x14ac:dyDescent="0.3">
      <c r="A21" s="2"/>
      <c r="B21" s="11" t="s">
        <v>318</v>
      </c>
      <c r="C21" s="51" t="s">
        <v>359</v>
      </c>
      <c r="D21" s="52" t="s">
        <v>403</v>
      </c>
      <c r="E21" s="52" t="s">
        <v>404</v>
      </c>
      <c r="F21" s="52" t="s">
        <v>1</v>
      </c>
      <c r="G21" s="52" t="s">
        <v>0</v>
      </c>
      <c r="H21" s="52" t="s">
        <v>2</v>
      </c>
      <c r="I21" s="53" t="s">
        <v>3</v>
      </c>
      <c r="J21" s="130" t="s">
        <v>298</v>
      </c>
      <c r="K21"/>
      <c r="L21" s="2"/>
      <c r="M21" s="43"/>
    </row>
    <row r="22" spans="1:16" s="28" customFormat="1" ht="20.100000000000001" customHeight="1" x14ac:dyDescent="0.25">
      <c r="A22" s="69"/>
      <c r="B22" s="23" t="s">
        <v>12</v>
      </c>
      <c r="C22" s="197">
        <v>100</v>
      </c>
      <c r="D22" s="141">
        <v>100</v>
      </c>
      <c r="E22" s="141">
        <v>100</v>
      </c>
      <c r="F22" s="141">
        <v>100</v>
      </c>
      <c r="G22" s="141">
        <v>100</v>
      </c>
      <c r="H22" s="141">
        <v>100</v>
      </c>
      <c r="I22" s="150">
        <v>100</v>
      </c>
      <c r="J22" s="224">
        <v>100</v>
      </c>
      <c r="K22" s="20"/>
      <c r="L22" s="69"/>
      <c r="M22" s="42"/>
    </row>
    <row r="23" spans="1:16" s="28" customFormat="1" ht="20.100000000000001" customHeight="1" x14ac:dyDescent="0.25">
      <c r="A23" s="69"/>
      <c r="B23" s="71" t="s">
        <v>5</v>
      </c>
      <c r="C23" s="157">
        <f>+IF(IFERROR(ABS(datos!AY245),0)&gt;0,datos!AY162/datos!$AY$152*100,"-")</f>
        <v>8.0168219338751339</v>
      </c>
      <c r="D23" s="206">
        <f>+IF(IFERROR(ABS(datos!AZ245),0)&gt;0,datos!AZ162/datos!$AZ$152*100,"-")</f>
        <v>2.9026572781759503</v>
      </c>
      <c r="E23" s="206">
        <f>+IF(IFERROR(ABS(datos!BG245),0)&gt;0,datos!BG162/datos!$BG$152*100,"-")</f>
        <v>0.22305662417364472</v>
      </c>
      <c r="F23" s="140">
        <f>+IF(IFERROR(ABS(datos!BN245),0)&gt;0,datos!BN162/datos!$BN$152*100,"-")</f>
        <v>9.5961536589402368</v>
      </c>
      <c r="G23" s="140">
        <f>+IF(IFERROR(ABS(datos!BU245),0)&gt;0,datos!BU162/datos!$BU$152*100,"-")</f>
        <v>12.476324736188115</v>
      </c>
      <c r="H23" s="140">
        <f>+IF(IFERROR(ABS(datos!CB245),0)&gt;0,datos!CB162/datos!$CB$152*100,"-")</f>
        <v>7.9168976404521461</v>
      </c>
      <c r="I23" s="148">
        <f>+IF(IFERROR(ABS(datos!CI245),0)&gt;0,datos!CI162/datos!$CI$152*100,"-")</f>
        <v>7.7738130659754949</v>
      </c>
      <c r="J23" s="75">
        <f>+'Weighted Households 18+'!E41</f>
        <v>9.2796901025746497</v>
      </c>
      <c r="K23" s="162"/>
      <c r="L23" s="203"/>
      <c r="M23" s="163"/>
      <c r="N23" s="163"/>
      <c r="O23" s="163"/>
      <c r="P23" s="163"/>
    </row>
    <row r="24" spans="1:16" s="28" customFormat="1" ht="20.100000000000001" customHeight="1" x14ac:dyDescent="0.25">
      <c r="A24" s="69"/>
      <c r="B24" s="71" t="s">
        <v>6</v>
      </c>
      <c r="C24" s="157">
        <f>+IF(IFERROR(ABS(datos!AY246),0)&gt;0,datos!AY163/datos!$AY$152*100,"-")</f>
        <v>14.587077725116284</v>
      </c>
      <c r="D24" s="140">
        <f>+IF(IFERROR(ABS(datos!AZ246),0)&gt;0,datos!AZ163/datos!$AZ$152*100,"-")</f>
        <v>5.8566159520516363</v>
      </c>
      <c r="E24" s="140">
        <f>+IF(IFERROR(ABS(datos!BG246),0)&gt;0,datos!BG163/datos!$BG$152*100,"-")</f>
        <v>1.178197384397129</v>
      </c>
      <c r="F24" s="140">
        <f>+IF(IFERROR(ABS(datos!BN246),0)&gt;0,datos!BN163/datos!$BN$152*100,"-")</f>
        <v>17.953714430350171</v>
      </c>
      <c r="G24" s="140">
        <f>+IF(IFERROR(ABS(datos!BU246),0)&gt;0,datos!BU163/datos!$BU$152*100,"-")</f>
        <v>25.835682883292023</v>
      </c>
      <c r="H24" s="140">
        <f>+IF(IFERROR(ABS(datos!CB246),0)&gt;0,datos!CB163/datos!$CB$152*100,"-")</f>
        <v>8.6409100768841434</v>
      </c>
      <c r="I24" s="148">
        <f>+IF(IFERROR(ABS(datos!CI246),0)&gt;0,datos!CI163/datos!$CI$152*100,"-")</f>
        <v>11.852249496271675</v>
      </c>
      <c r="J24" s="75">
        <f>+'Weighted Households 18+'!E42</f>
        <v>16.628754715826677</v>
      </c>
      <c r="K24" s="162"/>
      <c r="L24" s="203"/>
      <c r="M24" s="163"/>
      <c r="N24" s="163"/>
      <c r="O24" s="163"/>
      <c r="P24" s="163"/>
    </row>
    <row r="25" spans="1:16" s="28" customFormat="1" ht="20.100000000000001" customHeight="1" x14ac:dyDescent="0.25">
      <c r="A25" s="69"/>
      <c r="B25" s="71" t="s">
        <v>7</v>
      </c>
      <c r="C25" s="157">
        <f>+IF(IFERROR(ABS(datos!AY247),0)&gt;0,datos!AY164/datos!$AY$152*100,"-")</f>
        <v>32.700735935182109</v>
      </c>
      <c r="D25" s="140">
        <f>+IF(IFERROR(ABS(datos!AZ247),0)&gt;0,datos!AZ164/datos!$AZ$152*100,"-")</f>
        <v>32.942237031448649</v>
      </c>
      <c r="E25" s="140">
        <f>+IF(IFERROR(ABS(datos!BG247),0)&gt;0,datos!BG164/datos!$BG$152*100,"-")</f>
        <v>10.502839661846693</v>
      </c>
      <c r="F25" s="140">
        <f>+IF(IFERROR(ABS(datos!BN247),0)&gt;0,datos!BN164/datos!$BN$152*100,"-")</f>
        <v>40.913518170578556</v>
      </c>
      <c r="G25" s="140">
        <f>+IF(IFERROR(ABS(datos!BU247),0)&gt;0,datos!BU164/datos!$BU$152*100,"-")</f>
        <v>32.874070429731113</v>
      </c>
      <c r="H25" s="140">
        <f>+IF(IFERROR(ABS(datos!CB247),0)&gt;0,datos!CB164/datos!$CB$152*100,"-")</f>
        <v>50.728531488756602</v>
      </c>
      <c r="I25" s="148">
        <f>+IF(IFERROR(ABS(datos!CI247),0)&gt;0,datos!CI164/datos!$CI$152*100,"-")</f>
        <v>27.481011431418089</v>
      </c>
      <c r="J25" s="75">
        <f>+'Weighted Households 18+'!E43</f>
        <v>33.651123940694958</v>
      </c>
      <c r="K25" s="162"/>
      <c r="L25" s="203"/>
      <c r="M25" s="163"/>
      <c r="N25" s="163"/>
      <c r="O25" s="163"/>
      <c r="P25" s="163"/>
    </row>
    <row r="26" spans="1:16" s="28" customFormat="1" ht="20.100000000000001" customHeight="1" thickBot="1" x14ac:dyDescent="0.3">
      <c r="A26" s="69"/>
      <c r="B26" s="72" t="s">
        <v>8</v>
      </c>
      <c r="C26" s="152">
        <f>+IF(IFERROR(ABS(datos!AY248),0)&gt;0,datos!AY165/datos!$AY$152*100,"-")</f>
        <v>44.433712404087899</v>
      </c>
      <c r="D26" s="149">
        <f>+IF(IFERROR(ABS(datos!AZ248),0)&gt;0,datos!AZ165/datos!$AZ$152*100,"-")</f>
        <v>58.298475767355441</v>
      </c>
      <c r="E26" s="149">
        <f>+IF(IFERROR(ABS(datos!BG248),0)&gt;0,datos!BG165/datos!$BG$152*100,"-")</f>
        <v>88.095939741299759</v>
      </c>
      <c r="F26" s="149">
        <f>+IF(IFERROR(ABS(datos!BN248),0)&gt;0,datos!BN165/datos!$BN$152*100,"-")</f>
        <v>31.091631701404776</v>
      </c>
      <c r="G26" s="149">
        <f>+IF(IFERROR(ABS(datos!BU248),0)&gt;0,datos!BU165/datos!$BU$152*100,"-")</f>
        <v>28.318050220447709</v>
      </c>
      <c r="H26" s="149">
        <f>+IF(IFERROR(ABS(datos!CB248),0)&gt;0,datos!CB165/datos!$CB$152*100,"-")</f>
        <v>32.713721047938108</v>
      </c>
      <c r="I26" s="151">
        <f>+IF(IFERROR(ABS(datos!CI248),0)&gt;0,datos!CI165/datos!$CI$152*100,"-")</f>
        <v>52.726166758493619</v>
      </c>
      <c r="J26" s="76">
        <f>+'Weighted Households 18+'!E44</f>
        <v>40.440431240903713</v>
      </c>
      <c r="K26" s="162"/>
      <c r="L26" s="203"/>
      <c r="M26" s="163"/>
      <c r="N26" s="163"/>
      <c r="O26" s="163"/>
      <c r="P26" s="163"/>
    </row>
    <row r="27" spans="1:16" ht="8.25" customHeight="1" thickBot="1" x14ac:dyDescent="0.3">
      <c r="A27" s="2"/>
      <c r="B27" s="99"/>
      <c r="C27" s="155"/>
      <c r="D27" s="155"/>
      <c r="E27" s="155"/>
      <c r="F27" s="155"/>
      <c r="G27" s="155"/>
      <c r="H27" s="155"/>
      <c r="I27" s="155"/>
      <c r="J27" s="131"/>
      <c r="K27" s="168"/>
      <c r="L27" s="204"/>
      <c r="M27" s="169"/>
      <c r="N27" s="169"/>
      <c r="O27" s="169"/>
      <c r="P27" s="169"/>
    </row>
    <row r="28" spans="1:16" s="28" customFormat="1" ht="20.100000000000001" customHeight="1" x14ac:dyDescent="0.25">
      <c r="A28" s="69"/>
      <c r="B28" s="275" t="s">
        <v>9</v>
      </c>
      <c r="C28" s="159">
        <f>+IF(IFERROR(ABS(datos!AY249),0)&gt;0,datos!AY166/datos!$AY$152*100,"-")</f>
        <v>65.607740356215544</v>
      </c>
      <c r="D28" s="153">
        <f>datos!AZ166/datos!$AZ$152*100</f>
        <v>75.309317238777822</v>
      </c>
      <c r="E28" s="153">
        <f>+IF(IFERROR(ABS(datos!BG249),0)&gt;0,datos!BG166/datos!$BG$152*100,"-")</f>
        <v>90.523434644342288</v>
      </c>
      <c r="F28" s="153">
        <f>+IF(IFERROR(ABS(datos!BN249),0)&gt;0,datos!BN166/datos!$BN$152*100,"-")</f>
        <v>66.606000720397972</v>
      </c>
      <c r="G28" s="153">
        <f>+IF(IFERROR(ABS(datos!BU249),0)&gt;0,datos!BU166/datos!$BU$152*100,"-")</f>
        <v>73.488119792356557</v>
      </c>
      <c r="H28" s="208">
        <f>+IF(IFERROR(ABS(datos!CB249),0)&gt;0,datos!CB166/datos!$CB$152*100,"-")</f>
        <v>79.602202887373167</v>
      </c>
      <c r="I28" s="154">
        <f>+IF(IFERROR(ABS(datos!CI249),0)&gt;0,datos!CI166/datos!$CI$152*100,"-")</f>
        <v>51.197351763586518</v>
      </c>
      <c r="J28" s="277">
        <f>+'Weighted Households 18+'!C45</f>
        <v>49.866711189648854</v>
      </c>
      <c r="K28" s="162"/>
      <c r="L28" s="203"/>
      <c r="M28" s="163"/>
      <c r="N28" s="163"/>
      <c r="O28" s="163"/>
      <c r="P28" s="163"/>
    </row>
    <row r="29" spans="1:16" s="28" customFormat="1" ht="20.100000000000001" customHeight="1" thickBot="1" x14ac:dyDescent="0.3">
      <c r="A29" s="69"/>
      <c r="B29" s="276" t="s">
        <v>10</v>
      </c>
      <c r="C29" s="152">
        <f>+IF(IFERROR(ABS(datos!AY250),0)&gt;0,datos!AY167/datos!$AY$152*100,"-")</f>
        <v>34.392247431322303</v>
      </c>
      <c r="D29" s="149">
        <f>datos!AZ167/datos!$AZ$152*100</f>
        <v>24.690654819285523</v>
      </c>
      <c r="E29" s="149">
        <f>+IF(IFERROR(ABS(datos!BG250),0)&gt;0,datos!BG167/datos!$BG$152*100,"-")</f>
        <v>9.4765653556577067</v>
      </c>
      <c r="F29" s="149">
        <f>+IF(IFERROR(ABS(datos!BN250),0)&gt;0,datos!BN167/datos!$BN$152*100,"-")</f>
        <v>33.393994412048166</v>
      </c>
      <c r="G29" s="149">
        <f>+IF(IFERROR(ABS(datos!BU250),0)&gt;0,datos!BU167/datos!$BU$152*100,"-")</f>
        <v>26.511867592610113</v>
      </c>
      <c r="H29" s="149">
        <f>+IF(IFERROR(ABS(datos!CB250),0)&gt;0,datos!CB167/datos!$CB$152*100,"-")</f>
        <v>20.397797112626833</v>
      </c>
      <c r="I29" s="151">
        <f>+IF(IFERROR(ABS(datos!CI250),0)&gt;0,datos!CI167/datos!$CI$152*100,"-")</f>
        <v>48.802648236413475</v>
      </c>
      <c r="J29" s="278">
        <f>+'Weighted Households 18+'!C46</f>
        <v>50.133260796729807</v>
      </c>
      <c r="K29" s="162"/>
      <c r="L29" s="203"/>
      <c r="M29" s="163"/>
      <c r="N29" s="163"/>
      <c r="O29" s="163"/>
      <c r="P29" s="163"/>
    </row>
    <row r="30" spans="1:16" ht="18" customHeight="1" x14ac:dyDescent="0.25">
      <c r="A30" s="2"/>
      <c r="B30" s="257" t="s">
        <v>383</v>
      </c>
      <c r="C30" s="201"/>
      <c r="D30" s="201"/>
      <c r="E30" s="201"/>
      <c r="F30" s="201"/>
      <c r="G30" s="201"/>
      <c r="H30" s="201"/>
      <c r="I30" s="201"/>
      <c r="J30" s="168"/>
      <c r="K30" s="168"/>
      <c r="L30" s="204"/>
      <c r="M30" s="169"/>
      <c r="N30" s="169"/>
      <c r="O30" s="169"/>
      <c r="P30" s="169"/>
    </row>
    <row r="31" spans="1:16" ht="25.5" customHeight="1" thickBot="1" x14ac:dyDescent="0.3">
      <c r="A31" s="2"/>
      <c r="B31" s="44"/>
      <c r="C31" s="45"/>
      <c r="D31" s="45"/>
      <c r="E31" s="45"/>
      <c r="F31" s="45"/>
      <c r="G31" s="45"/>
      <c r="H31" s="45"/>
      <c r="I31" s="45"/>
      <c r="J31" s="45"/>
      <c r="K31" s="32"/>
      <c r="L31" s="2"/>
    </row>
    <row r="32" spans="1:16" ht="39" customHeight="1" thickBot="1" x14ac:dyDescent="0.3">
      <c r="A32" s="2"/>
      <c r="B32" s="11" t="s">
        <v>21</v>
      </c>
      <c r="C32" s="51" t="s">
        <v>359</v>
      </c>
      <c r="D32" s="52" t="s">
        <v>403</v>
      </c>
      <c r="E32" s="52" t="s">
        <v>404</v>
      </c>
      <c r="F32" s="52" t="s">
        <v>1</v>
      </c>
      <c r="G32" s="52" t="s">
        <v>0</v>
      </c>
      <c r="H32" s="52" t="s">
        <v>2</v>
      </c>
      <c r="I32" s="53" t="s">
        <v>3</v>
      </c>
      <c r="J32"/>
      <c r="K32"/>
      <c r="L32" s="2"/>
    </row>
    <row r="33" spans="1:17" s="28" customFormat="1" ht="20.100000000000001" customHeight="1" x14ac:dyDescent="0.25">
      <c r="A33" s="69"/>
      <c r="B33" s="23" t="s">
        <v>12</v>
      </c>
      <c r="C33" s="156">
        <f>+IF(IFERROR(ABS(datos!AY235),0)&gt;0,datos!AY214,"-")</f>
        <v>0.94235393242288823</v>
      </c>
      <c r="D33" s="146">
        <f>+IF(IFERROR(ABS(datos!AZ235),0)&gt;0,datos!AZ214,"-")</f>
        <v>0.73384433573746066</v>
      </c>
      <c r="E33" s="146">
        <f>+IF(IFERROR(ABS(datos!BG235),0)&gt;0,datos!BG214,"-")</f>
        <v>0.55921515469764693</v>
      </c>
      <c r="F33" s="146">
        <f>+IF(IFERROR(ABS(datos!BN235),0)&gt;0,datos!BN214,"-")</f>
        <v>0.56435620111805185</v>
      </c>
      <c r="G33" s="146">
        <f>+IF(IFERROR(ABS(datos!BU235),0)&gt;0,datos!BU214,"-")</f>
        <v>0.65132826085334095</v>
      </c>
      <c r="H33" s="146">
        <f>+IF(IFERROR(ABS(datos!CB235),0)&gt;0,datos!CB214,"-")</f>
        <v>0.42516790376127062</v>
      </c>
      <c r="I33" s="147">
        <f>+IF(IFERROR(ABS(datos!CI235),0)&gt;0,datos!CI214,"-")</f>
        <v>0.76344487205480183</v>
      </c>
      <c r="J33" s="20"/>
      <c r="K33" s="20"/>
      <c r="L33" s="69"/>
    </row>
    <row r="34" spans="1:17" s="28" customFormat="1" ht="20.100000000000001" customHeight="1" x14ac:dyDescent="0.25">
      <c r="A34" s="69"/>
      <c r="B34" s="71" t="s">
        <v>5</v>
      </c>
      <c r="C34" s="156">
        <f>+IF(IFERROR(ABS(datos!AY245),0)&gt;0,datos!AY224,"-")</f>
        <v>1.1260396878860464</v>
      </c>
      <c r="D34" s="206">
        <f>+IF(IFERROR(ABS(datos!AZ245),0)&gt;0,datos!AZ224,"-")</f>
        <v>0.71667275302350764</v>
      </c>
      <c r="E34" s="206">
        <f>+IF(IFERROR(ABS(datos!BG236),0)&gt;0,datos!BG215,"-")</f>
        <v>0.98954186737726768</v>
      </c>
      <c r="F34" s="140">
        <f>+IF(IFERROR(ABS(datos!BN236),0)&gt;0,datos!BN215,"-")</f>
        <v>0.3187049758757568</v>
      </c>
      <c r="G34" s="140">
        <f>+IF(IFERROR(ABS(datos!BU236),0)&gt;0,datos!BU215,"-")</f>
        <v>0.91701225313774648</v>
      </c>
      <c r="H34" s="140">
        <f>+IF(IFERROR(ABS(datos!CB236),0)&gt;0,datos!CB215,"-")</f>
        <v>0.70278451888575422</v>
      </c>
      <c r="I34" s="148">
        <f>+IF(IFERROR(ABS(datos!CI236),0)&gt;0,datos!CI215,"-")</f>
        <v>0.77095817671532751</v>
      </c>
      <c r="J34" s="162"/>
      <c r="K34" s="162"/>
      <c r="L34" s="203"/>
      <c r="M34" s="163"/>
      <c r="N34" s="163"/>
      <c r="O34" s="163"/>
      <c r="P34" s="163"/>
    </row>
    <row r="35" spans="1:17" s="28" customFormat="1" ht="20.100000000000001" customHeight="1" x14ac:dyDescent="0.25">
      <c r="A35" s="69"/>
      <c r="B35" s="71" t="s">
        <v>6</v>
      </c>
      <c r="C35" s="156">
        <f>+IF(IFERROR(ABS(datos!AY246),0)&gt;0,datos!AY225,"-")</f>
        <v>0.9197024338325146</v>
      </c>
      <c r="D35" s="140">
        <f>+IF(IFERROR(ABS(datos!AZ246),0)&gt;0,datos!AZ225,"-")</f>
        <v>0.46397914215924341</v>
      </c>
      <c r="E35" s="140">
        <f>+IF(IFERROR(ABS(datos!BG237),0)&gt;0,datos!BG216,"-")</f>
        <v>0.85095410130203919</v>
      </c>
      <c r="F35" s="140">
        <f>+IF(IFERROR(ABS(datos!BN237),0)&gt;0,datos!BN216,"-")</f>
        <v>0.47014915381252731</v>
      </c>
      <c r="G35" s="140">
        <f>+IF(IFERROR(ABS(datos!BU237),0)&gt;0,datos!BU216,"-")</f>
        <v>0.8683422435846192</v>
      </c>
      <c r="H35" s="140">
        <f>+IF(IFERROR(ABS(datos!CB237),0)&gt;0,datos!CB216,"-")</f>
        <v>7.1693144913543408E-2</v>
      </c>
      <c r="I35" s="148">
        <f>+IF(IFERROR(ABS(datos!CI237),0)&gt;0,datos!CI216,"-")</f>
        <v>0.70090650682384448</v>
      </c>
      <c r="J35" s="162"/>
      <c r="K35" s="162"/>
      <c r="L35" s="203"/>
      <c r="M35" s="163"/>
      <c r="N35" s="163"/>
      <c r="O35" s="163"/>
      <c r="P35" s="163"/>
    </row>
    <row r="36" spans="1:17" s="28" customFormat="1" ht="20.100000000000001" customHeight="1" x14ac:dyDescent="0.25">
      <c r="A36" s="69"/>
      <c r="B36" s="71" t="s">
        <v>7</v>
      </c>
      <c r="C36" s="156">
        <f>+IF(IFERROR(ABS(datos!AY247),0)&gt;0,datos!AY226,"-")</f>
        <v>0.85553539353601527</v>
      </c>
      <c r="D36" s="140">
        <f>+IF(IFERROR(ABS(datos!AZ247),0)&gt;0,datos!AZ226,"-")</f>
        <v>0.74201676238665371</v>
      </c>
      <c r="E36" s="140">
        <f>+IF(IFERROR(ABS(datos!BG238),0)&gt;0,datos!BG217,"-")</f>
        <v>0.45470866866760518</v>
      </c>
      <c r="F36" s="140">
        <f>+IF(IFERROR(ABS(datos!BN238),0)&gt;0,datos!BN217,"-")</f>
        <v>0.73374289182063257</v>
      </c>
      <c r="G36" s="140">
        <f>+IF(IFERROR(ABS(datos!BU238),0)&gt;0,datos!BU217,"-")</f>
        <v>0.49520583581669408</v>
      </c>
      <c r="H36" s="140">
        <f>+IF(IFERROR(ABS(datos!CB238),0)&gt;0,datos!CB217,"-")</f>
        <v>0.67648735001714089</v>
      </c>
      <c r="I36" s="148">
        <f>+IF(IFERROR(ABS(datos!CI238),0)&gt;0,datos!CI217,"-")</f>
        <v>0.58145496545585551</v>
      </c>
      <c r="J36" s="162"/>
      <c r="K36" s="162"/>
      <c r="L36" s="203"/>
      <c r="M36" s="163"/>
      <c r="N36" s="163"/>
      <c r="O36" s="163"/>
      <c r="P36" s="163"/>
    </row>
    <row r="37" spans="1:17" s="28" customFormat="1" ht="20.100000000000001" customHeight="1" thickBot="1" x14ac:dyDescent="0.3">
      <c r="A37" s="69"/>
      <c r="B37" s="72" t="s">
        <v>8</v>
      </c>
      <c r="C37" s="152">
        <f>+IF(IFERROR(ABS(datos!AY248),0)&gt;0,datos!AY227,"-")</f>
        <v>0.9633007823198837</v>
      </c>
      <c r="D37" s="149">
        <f>+IF(IFERROR(ABS(datos!AZ248),0)&gt;0,datos!AZ227,"-")</f>
        <v>0.76190503422163092</v>
      </c>
      <c r="E37" s="149">
        <f>+IF(IFERROR(ABS(datos!BG239),0)&gt;0,datos!BG218,"-")</f>
        <v>0.1254357794694069</v>
      </c>
      <c r="F37" s="149">
        <f>+IF(IFERROR(ABS(datos!BN239),0)&gt;0,datos!BN218,"-")</f>
        <v>0.54435452458204436</v>
      </c>
      <c r="G37" s="149">
        <f>+IF(IFERROR(ABS(datos!BU239),0)&gt;0,datos!BU218,"-")</f>
        <v>0.55538381865355402</v>
      </c>
      <c r="H37" s="149">
        <f>+IF(IFERROR(ABS(datos!CB239),0)&gt;0,datos!CB218,"-")</f>
        <v>0.31543494046489368</v>
      </c>
      <c r="I37" s="151">
        <f>+IF(IFERROR(ABS(datos!CI239),0)&gt;0,datos!CI218,"-")</f>
        <v>0.68502870122193582</v>
      </c>
      <c r="J37" s="162"/>
      <c r="K37" s="162"/>
      <c r="L37" s="203"/>
      <c r="M37" s="163"/>
      <c r="N37" s="163"/>
      <c r="O37" s="163"/>
      <c r="P37" s="163"/>
    </row>
    <row r="38" spans="1:17" ht="15.75" thickBot="1" x14ac:dyDescent="0.3">
      <c r="A38" s="2"/>
      <c r="B38" s="99"/>
      <c r="C38" s="158"/>
      <c r="D38" s="158"/>
      <c r="E38" s="158"/>
      <c r="F38" s="158"/>
      <c r="G38" s="158"/>
      <c r="H38" s="158"/>
      <c r="I38" s="158"/>
      <c r="J38" s="168"/>
      <c r="K38" s="168"/>
      <c r="L38" s="204"/>
      <c r="M38" s="169"/>
      <c r="N38" s="169"/>
      <c r="O38" s="169"/>
      <c r="P38" s="169"/>
    </row>
    <row r="39" spans="1:17" s="28" customFormat="1" ht="20.100000000000001" customHeight="1" x14ac:dyDescent="0.25">
      <c r="A39" s="69"/>
      <c r="B39" s="73" t="s">
        <v>9</v>
      </c>
      <c r="C39" s="159">
        <f>+IF(IFERROR(ABS(datos!AY249),0)&gt;0,datos!AY228,"-")</f>
        <v>0.99266463612899203</v>
      </c>
      <c r="D39" s="153">
        <f>+IF(IFERROR(ABS(datos!AZ249),0)&gt;0,datos!AZ228,"-")</f>
        <v>0.68681063046602864</v>
      </c>
      <c r="E39" s="153">
        <f>+IF(IFERROR(ABS(datos!BG249),0)&gt;0,datos!BG228,"-")</f>
        <v>0.56173275987753313</v>
      </c>
      <c r="F39" s="153">
        <f>+IF(IFERROR(ABS(datos!BN249),0)&gt;0,datos!BN228,"-")</f>
        <v>0.63840400938940212</v>
      </c>
      <c r="G39" s="153">
        <f>+IF(IFERROR(ABS(datos!BU249),0)&gt;0,datos!BU228,"-")</f>
        <v>0.8022453409963074</v>
      </c>
      <c r="H39" s="208">
        <f>+IF(IFERROR(ABS(datos!CB249),0)&gt;0,datos!CB228,"-")</f>
        <v>0.34540656329303238</v>
      </c>
      <c r="I39" s="154">
        <f>+IF(IFERROR(ABS(datos!CI249),0)&gt;0,datos!CI228,"-")</f>
        <v>0.70841018951144152</v>
      </c>
      <c r="J39" s="162"/>
      <c r="K39" s="162"/>
      <c r="L39" s="203"/>
      <c r="M39" s="163"/>
      <c r="N39" s="163"/>
      <c r="O39" s="163"/>
      <c r="P39" s="163"/>
    </row>
    <row r="40" spans="1:17" s="28" customFormat="1" ht="20.100000000000001" customHeight="1" thickBot="1" x14ac:dyDescent="0.3">
      <c r="A40" s="69"/>
      <c r="B40" s="72" t="s">
        <v>10</v>
      </c>
      <c r="C40" s="152">
        <f>+IF(IFERROR(ABS(datos!AY250),0)&gt;0,datos!AY229,"-")</f>
        <v>0.87454586766454345</v>
      </c>
      <c r="D40" s="149">
        <f>+IF(IFERROR(ABS(datos!AZ250),0)&gt;0,datos!AZ229,"-")</f>
        <v>0.85537650158268297</v>
      </c>
      <c r="E40" s="149">
        <f>+IF(IFERROR(ABS(datos!BG250),0)&gt;0,datos!BG229,"-")</f>
        <v>0.53029979768254554</v>
      </c>
      <c r="F40" s="149">
        <f>+IF(IFERROR(ABS(datos!BN250),0)&gt;0,datos!BN229,"-")</f>
        <v>0.46661280327227217</v>
      </c>
      <c r="G40" s="149">
        <f>+IF(IFERROR(ABS(datos!BU250),0)&gt;0,datos!BU229,"-")</f>
        <v>0.41819981396314393</v>
      </c>
      <c r="H40" s="149">
        <f>+IF(IFERROR(ABS(datos!CB250),0)&gt;0,datos!CB229,"-")</f>
        <v>0.64522162649962844</v>
      </c>
      <c r="I40" s="151">
        <f>+IF(IFERROR(ABS(datos!CI250),0)&gt;0,datos!CI229,"-")</f>
        <v>0.80461350247576713</v>
      </c>
      <c r="J40" s="162"/>
      <c r="K40" s="162"/>
      <c r="L40" s="203"/>
      <c r="M40" s="163"/>
      <c r="N40" s="163"/>
      <c r="O40" s="163"/>
      <c r="P40" s="163"/>
    </row>
    <row r="41" spans="1:17" x14ac:dyDescent="0.25">
      <c r="A41" s="2"/>
      <c r="B41" s="257" t="s">
        <v>383</v>
      </c>
      <c r="C41" s="201"/>
      <c r="D41" s="201"/>
      <c r="E41" s="201"/>
      <c r="F41" s="201"/>
      <c r="G41" s="201"/>
      <c r="H41" s="201"/>
      <c r="I41" s="201"/>
      <c r="J41" s="168"/>
      <c r="K41" s="168"/>
      <c r="L41" s="204"/>
      <c r="M41" s="169"/>
      <c r="N41" s="169"/>
      <c r="O41" s="169"/>
      <c r="P41" s="169"/>
    </row>
    <row r="42" spans="1:17" ht="30.75" customHeight="1" x14ac:dyDescent="0.25">
      <c r="A42" s="2"/>
      <c r="B42" s="44"/>
      <c r="C42" s="187"/>
      <c r="D42" s="187"/>
      <c r="E42" s="187"/>
      <c r="F42" s="187"/>
      <c r="G42" s="187"/>
      <c r="H42" s="187"/>
      <c r="I42" s="187"/>
      <c r="J42" s="187"/>
      <c r="K42" s="188"/>
      <c r="L42" s="204"/>
      <c r="M42" s="169"/>
      <c r="N42" s="169"/>
      <c r="O42" s="169"/>
      <c r="P42" s="169"/>
    </row>
    <row r="43" spans="1:17" ht="30.75" customHeight="1" thickBot="1" x14ac:dyDescent="0.3">
      <c r="A43" s="2"/>
      <c r="B43" s="44"/>
      <c r="C43" s="45"/>
      <c r="D43" s="45"/>
      <c r="E43" s="45"/>
      <c r="F43" s="45"/>
      <c r="G43" s="45"/>
      <c r="H43" s="45"/>
      <c r="I43" s="45"/>
      <c r="J43" s="49"/>
      <c r="K43" s="32"/>
      <c r="L43" s="2"/>
    </row>
    <row r="44" spans="1:17" ht="39" customHeight="1" thickBot="1" x14ac:dyDescent="0.3">
      <c r="A44" s="2"/>
      <c r="B44" s="11" t="s">
        <v>318</v>
      </c>
      <c r="C44" s="51" t="s">
        <v>359</v>
      </c>
      <c r="D44" s="52" t="s">
        <v>403</v>
      </c>
      <c r="E44" s="52" t="s">
        <v>404</v>
      </c>
      <c r="F44" s="52" t="s">
        <v>1</v>
      </c>
      <c r="G44" s="52" t="s">
        <v>0</v>
      </c>
      <c r="H44" s="52" t="s">
        <v>2</v>
      </c>
      <c r="I44" s="53" t="s">
        <v>3</v>
      </c>
      <c r="J44" s="130" t="s">
        <v>298</v>
      </c>
      <c r="K44"/>
      <c r="L44" s="2"/>
    </row>
    <row r="45" spans="1:17" s="28" customFormat="1" ht="20.100000000000001" customHeight="1" x14ac:dyDescent="0.25">
      <c r="A45" s="69"/>
      <c r="B45" s="23" t="s">
        <v>12</v>
      </c>
      <c r="C45" s="219">
        <v>100</v>
      </c>
      <c r="D45" s="220">
        <v>100</v>
      </c>
      <c r="E45" s="220">
        <v>100</v>
      </c>
      <c r="F45" s="220">
        <v>100</v>
      </c>
      <c r="G45" s="220">
        <v>100</v>
      </c>
      <c r="H45" s="220">
        <v>100</v>
      </c>
      <c r="I45" s="221">
        <v>100</v>
      </c>
      <c r="J45" s="223">
        <v>100</v>
      </c>
      <c r="K45" s="20"/>
      <c r="L45" s="69"/>
    </row>
    <row r="46" spans="1:17" s="28" customFormat="1" ht="20.100000000000001" customHeight="1" x14ac:dyDescent="0.25">
      <c r="A46" s="69"/>
      <c r="B46" s="71" t="s">
        <v>13</v>
      </c>
      <c r="C46" s="157">
        <f>+IF(IFERROR(ABS(datos!AY236),0)&gt;0,datos!AY153/datos!$AY$152*100,"-")</f>
        <v>5.9471405557915951</v>
      </c>
      <c r="D46" s="140">
        <f>+IF(IFERROR(ABS(datos!AZ236),0)&gt;0,datos!AZ153/datos!$AZ$152*100,"-")</f>
        <v>5.7296547773726196</v>
      </c>
      <c r="E46" s="206">
        <f>+IF(IFERROR(ABS(datos!BG236),0)&gt;0,datos!BG153/datos!$BG$152*100,"-")</f>
        <v>4.0323599163637898</v>
      </c>
      <c r="F46" s="140">
        <f>+IF(IFERROR(ABS(datos!BN236),0)&gt;0,datos!BN153/datos!$BN$152*100,"-")</f>
        <v>4.9964612883441557</v>
      </c>
      <c r="G46" s="206">
        <f>+IF(IFERROR(ABS(datos!BU236),0)&gt;0,datos!BU153/datos!$BU$152*100,"-")</f>
        <v>4.2234500854668511</v>
      </c>
      <c r="H46" s="206">
        <f>+IF(IFERROR(ABS(datos!CB236),0)&gt;0,datos!CB153/datos!$CB$152*100,"-")</f>
        <v>30.402737943168397</v>
      </c>
      <c r="I46" s="148">
        <f>+IF(IFERROR(ABS(datos!CI236),0)&gt;0,datos!CI153/datos!$CI$152*100,"-")</f>
        <v>6.5171565549545631</v>
      </c>
      <c r="J46" s="75">
        <f>+'TOTAL BEBIDAS FRIAS'!K50</f>
        <v>9.1462960950132395</v>
      </c>
      <c r="K46" s="162"/>
      <c r="L46" s="69"/>
    </row>
    <row r="47" spans="1:17" s="28" customFormat="1" ht="20.100000000000001" customHeight="1" x14ac:dyDescent="0.25">
      <c r="A47" s="69"/>
      <c r="B47" s="71" t="s">
        <v>14</v>
      </c>
      <c r="C47" s="157">
        <f>+IF(IFERROR(ABS(datos!AY237),0)&gt;0,datos!AY154/datos!$AY$152*100,"-")</f>
        <v>12.86194532065468</v>
      </c>
      <c r="D47" s="140">
        <f>+IF(IFERROR(ABS(datos!AZ237),0)&gt;0,datos!AZ154/datos!$AZ$152*100,"-")</f>
        <v>9.8287438702376466</v>
      </c>
      <c r="E47" s="206">
        <f>+IF(IFERROR(ABS(datos!BG237),0)&gt;0,datos!BG154/datos!$BG$152*100,"-")</f>
        <v>39.958442506119354</v>
      </c>
      <c r="F47" s="140">
        <f>+IF(IFERROR(ABS(datos!BN237),0)&gt;0,datos!BN154/datos!$BN$152*100,"-")</f>
        <v>10.770202782293786</v>
      </c>
      <c r="G47" s="140">
        <f>+IF(IFERROR(ABS(datos!BU237),0)&gt;0,datos!BU154/datos!$BU$152*100,"-")</f>
        <v>10.828397701540926</v>
      </c>
      <c r="H47" s="206">
        <f>+IF(IFERROR(ABS(datos!CB237),0)&gt;0,datos!CB154/datos!$CB$152*100,"-")</f>
        <v>0.61519365645561686</v>
      </c>
      <c r="I47" s="148">
        <f>+IF(IFERROR(ABS(datos!CI237),0)&gt;0,datos!CI154/datos!$CI$152*100,"-")</f>
        <v>15.043965687267203</v>
      </c>
      <c r="J47" s="75">
        <f>+'TOTAL BEBIDAS FRIAS'!K51</f>
        <v>12.759159613770599</v>
      </c>
      <c r="K47" s="162"/>
      <c r="L47" s="69"/>
    </row>
    <row r="48" spans="1:17" s="28" customFormat="1" ht="20.100000000000001" customHeight="1" x14ac:dyDescent="0.25">
      <c r="A48" s="69"/>
      <c r="B48" s="71" t="s">
        <v>15</v>
      </c>
      <c r="C48" s="157">
        <f>+IF(IFERROR(ABS(datos!AY238),0)&gt;0,datos!AY155/datos!$AY$152*100,"-")</f>
        <v>11.95629721566854</v>
      </c>
      <c r="D48" s="140">
        <f>+IF(IFERROR(ABS(datos!AZ238),0)&gt;0,datos!AZ155/datos!$AZ$152*100,"-")</f>
        <v>6.860122665101918</v>
      </c>
      <c r="E48" s="206">
        <f>+IF(IFERROR(ABS(datos!BG238),0)&gt;0,datos!BG155/datos!$BG$152*100,"-")</f>
        <v>23.796526651524477</v>
      </c>
      <c r="F48" s="140">
        <f>+IF(IFERROR(ABS(datos!BN238),0)&gt;0,datos!BN155/datos!$BN$152*100,"-")</f>
        <v>17.419578275133617</v>
      </c>
      <c r="G48" s="140">
        <f>+IF(IFERROR(ABS(datos!BU238),0)&gt;0,datos!BU155/datos!$BU$152*100,"-")</f>
        <v>10.643272087346491</v>
      </c>
      <c r="H48" s="206">
        <f>+IF(IFERROR(ABS(datos!CB238),0)&gt;0,datos!CB155/datos!$CB$152*100,"-")</f>
        <v>18.891265575667013</v>
      </c>
      <c r="I48" s="148">
        <f>+IF(IFERROR(ABS(datos!CI238),0)&gt;0,datos!CI155/datos!$CI$152*100,"-")</f>
        <v>9.4894082233955466</v>
      </c>
      <c r="J48" s="75">
        <f>+'TOTAL BEBIDAS FRIAS'!K52</f>
        <v>15.46491966253671</v>
      </c>
      <c r="K48" s="162"/>
      <c r="L48" s="203"/>
      <c r="M48" s="163"/>
      <c r="N48" s="163"/>
      <c r="O48" s="163"/>
      <c r="P48" s="163"/>
      <c r="Q48" s="163"/>
    </row>
    <row r="49" spans="1:17" s="28" customFormat="1" ht="20.100000000000001" customHeight="1" x14ac:dyDescent="0.25">
      <c r="A49" s="69"/>
      <c r="B49" s="71" t="s">
        <v>16</v>
      </c>
      <c r="C49" s="157">
        <f>+IF(IFERROR(ABS(datos!AY239),0)&gt;0,datos!AY156/datos!$AY$152*100,"-")</f>
        <v>23.138768864132327</v>
      </c>
      <c r="D49" s="140">
        <f>+IF(IFERROR(ABS(datos!AZ239),0)&gt;0,datos!AZ156/datos!$AZ$152*100,"-")</f>
        <v>38.054221328080253</v>
      </c>
      <c r="E49" s="206">
        <f>+IF(IFERROR(ABS(datos!BG239),0)&gt;0,datos!BG156/datos!$BG$152*100,"-")</f>
        <v>3.6112052207812861</v>
      </c>
      <c r="F49" s="140">
        <f>+IF(IFERROR(ABS(datos!BN239),0)&gt;0,datos!BN156/datos!$BN$152*100,"-")</f>
        <v>27.371043895600707</v>
      </c>
      <c r="G49" s="140">
        <f>+IF(IFERROR(ABS(datos!BU239),0)&gt;0,datos!BU156/datos!$BU$152*100,"-")</f>
        <v>26.208740956597975</v>
      </c>
      <c r="H49" s="206">
        <f>+IF(IFERROR(ABS(datos!CB239),0)&gt;0,datos!CB156/datos!$CB$152*100,"-")</f>
        <v>41.315164734520735</v>
      </c>
      <c r="I49" s="148">
        <f>+IF(IFERROR(ABS(datos!CI239),0)&gt;0,datos!CI156/datos!$CI$152*100,"-")</f>
        <v>11.038666499228617</v>
      </c>
      <c r="J49" s="75">
        <f>+'TOTAL BEBIDAS FRIAS'!K53</f>
        <v>20.851636499731629</v>
      </c>
      <c r="K49" s="162"/>
      <c r="L49" s="203"/>
      <c r="M49" s="163"/>
      <c r="N49" s="163"/>
      <c r="O49" s="163"/>
      <c r="P49" s="163"/>
      <c r="Q49" s="163"/>
    </row>
    <row r="50" spans="1:17" s="28" customFormat="1" ht="20.100000000000001" customHeight="1" x14ac:dyDescent="0.25">
      <c r="A50" s="69"/>
      <c r="B50" s="71" t="s">
        <v>17</v>
      </c>
      <c r="C50" s="157">
        <f>+IF(IFERROR(ABS(datos!AY240),0)&gt;0,datos!AY157/datos!$AY$152*100,"-")</f>
        <v>11.734648354975242</v>
      </c>
      <c r="D50" s="140">
        <f>+IF(IFERROR(ABS(datos!AZ240),0)&gt;0,datos!AZ157/datos!$AZ$152*100,"-")</f>
        <v>12.144550623803736</v>
      </c>
      <c r="E50" s="206">
        <f>+IF(IFERROR(ABS(datos!BG240),0)&gt;0,datos!BG157/datos!$BG$152*100,"-")</f>
        <v>2.3773773272096337</v>
      </c>
      <c r="F50" s="140">
        <f>+IF(IFERROR(ABS(datos!BN240),0)&gt;0,datos!BN157/datos!$BN$152*100,"-")</f>
        <v>8.934453519728196</v>
      </c>
      <c r="G50" s="140">
        <f>+IF(IFERROR(ABS(datos!BU240),0)&gt;0,datos!BU157/datos!$BU$152*100,"-")</f>
        <v>12.023627957436878</v>
      </c>
      <c r="H50" s="206">
        <f>+IF(IFERROR(ABS(datos!CB240),0)&gt;0,datos!CB157/datos!$CB$152*100,"-")</f>
        <v>2.5553734544841049</v>
      </c>
      <c r="I50" s="148">
        <f>+IF(IFERROR(ABS(datos!CI240),0)&gt;0,datos!CI157/datos!$CI$152*100,"-")</f>
        <v>15.140676246084157</v>
      </c>
      <c r="J50" s="75">
        <f>+'TOTAL BEBIDAS FRIAS'!K54</f>
        <v>13.096463224278173</v>
      </c>
      <c r="K50" s="162"/>
      <c r="L50" s="203"/>
      <c r="M50" s="163"/>
      <c r="N50" s="163"/>
      <c r="O50" s="163"/>
      <c r="P50" s="163"/>
      <c r="Q50" s="163"/>
    </row>
    <row r="51" spans="1:17" s="28" customFormat="1" ht="20.100000000000001" customHeight="1" x14ac:dyDescent="0.25">
      <c r="A51" s="69"/>
      <c r="B51" s="71" t="s">
        <v>18</v>
      </c>
      <c r="C51" s="157">
        <f>+IF(IFERROR(ABS(datos!AY241),0)&gt;0,datos!AY158/datos!$AY$152*100,"-")</f>
        <v>11.435140163038811</v>
      </c>
      <c r="D51" s="140">
        <f>+IF(IFERROR(ABS(datos!AZ241),0)&gt;0,datos!AZ158/datos!$AZ$152*100,"-")</f>
        <v>13.147868728781592</v>
      </c>
      <c r="E51" s="206">
        <f>+IF(IFERROR(ABS(datos!BG241),0)&gt;0,datos!BG158/datos!$BG$152*100,"-")</f>
        <v>2.251415153282935</v>
      </c>
      <c r="F51" s="140">
        <f>+IF(IFERROR(ABS(datos!BN241),0)&gt;0,datos!BN158/datos!$BN$152*100,"-")</f>
        <v>13.172364949718169</v>
      </c>
      <c r="G51" s="140">
        <f>+IF(IFERROR(ABS(datos!BU241),0)&gt;0,datos!BU158/datos!$BU$152*100,"-")</f>
        <v>15.69883500167149</v>
      </c>
      <c r="H51" s="206">
        <f>+IF(IFERROR(ABS(datos!CB241),0)&gt;0,datos!CB158/datos!$CB$152*100,"-")</f>
        <v>1.9752476440673881</v>
      </c>
      <c r="I51" s="148">
        <f>+IF(IFERROR(ABS(datos!CI241),0)&gt;0,datos!CI158/datos!$CI$152*100,"-")</f>
        <v>8.2440575519274795</v>
      </c>
      <c r="J51" s="75">
        <f>+'TOTAL BEBIDAS FRIAS'!K55</f>
        <v>9.6673858697052868</v>
      </c>
      <c r="K51" s="162"/>
      <c r="L51" s="203"/>
      <c r="M51" s="163"/>
      <c r="N51" s="163"/>
      <c r="O51" s="163"/>
      <c r="P51" s="163"/>
      <c r="Q51" s="163"/>
    </row>
    <row r="52" spans="1:17" s="28" customFormat="1" ht="20.100000000000001" customHeight="1" x14ac:dyDescent="0.25">
      <c r="A52" s="69"/>
      <c r="B52" s="71" t="s">
        <v>19</v>
      </c>
      <c r="C52" s="157">
        <f>+IF(IFERROR(ABS(datos!AY242),0)&gt;0,datos!AY159/datos!$AY$152*100,"-")</f>
        <v>12.869724659049428</v>
      </c>
      <c r="D52" s="206">
        <f>+IF(IFERROR(ABS(datos!AZ242),0)&gt;0,datos!AZ159/datos!$AZ$152*100,"-")</f>
        <v>3.4982396579906956</v>
      </c>
      <c r="E52" s="206">
        <f>+IF(IFERROR(ABS(datos!BG242),0)&gt;0,datos!BG159/datos!$BG$152*100,"-")</f>
        <v>23.369123964821469</v>
      </c>
      <c r="F52" s="140">
        <f>+IF(IFERROR(ABS(datos!BN242),0)&gt;0,datos!BN159/datos!$BN$152*100,"-")</f>
        <v>8.3497386123577453</v>
      </c>
      <c r="G52" s="140">
        <f>+IF(IFERROR(ABS(datos!BU242),0)&gt;0,datos!BU159/datos!$BU$152*100,"-")</f>
        <v>9.8106357346049293</v>
      </c>
      <c r="H52" s="206">
        <f>+IF(IFERROR(ABS(datos!CB242),0)&gt;0,datos!CB159/datos!$CB$152*100,"-")</f>
        <v>1.5095442385095563</v>
      </c>
      <c r="I52" s="148">
        <f>+IF(IFERROR(ABS(datos!CI242),0)&gt;0,datos!CI159/datos!$CI$152*100,"-")</f>
        <v>22.785686460182365</v>
      </c>
      <c r="J52" s="75">
        <f>+'TOTAL BEBIDAS FRIAS'!K56</f>
        <v>9.4811569177396819</v>
      </c>
      <c r="K52" s="162"/>
      <c r="L52" s="203"/>
      <c r="M52" s="163"/>
      <c r="N52" s="163"/>
      <c r="O52" s="163"/>
      <c r="P52" s="163"/>
      <c r="Q52" s="163"/>
    </row>
    <row r="53" spans="1:17" s="28" customFormat="1" ht="20.100000000000001" customHeight="1" thickBot="1" x14ac:dyDescent="0.3">
      <c r="A53" s="69"/>
      <c r="B53" s="72" t="s">
        <v>20</v>
      </c>
      <c r="C53" s="152">
        <f>+IF(IFERROR(ABS(datos!AY243),0)&gt;0,datos!AY160/datos!$AY$152*100,"-")</f>
        <v>10.056329981704511</v>
      </c>
      <c r="D53" s="149">
        <f>+IF(IFERROR(ABS(datos!AZ243),0)&gt;0,datos!AZ160/datos!$AZ$152*100,"-")</f>
        <v>10.736584377663217</v>
      </c>
      <c r="E53" s="149">
        <f>+IF(IFERROR(ABS(datos!BG243),0)&gt;0,datos!BG160/datos!$BG$152*100,"-")</f>
        <v>0.60351584817982984</v>
      </c>
      <c r="F53" s="149">
        <f>+IF(IFERROR(ABS(datos!BN243),0)&gt;0,datos!BN160/datos!$BN$152*100,"-")</f>
        <v>8.9861469417159103</v>
      </c>
      <c r="G53" s="149">
        <f>+IF(IFERROR(ABS(datos!BU243),0)&gt;0,datos!BU160/datos!$BU$152*100,"-")</f>
        <v>10.563040475334457</v>
      </c>
      <c r="H53" s="149">
        <f>+IF(IFERROR(ABS(datos!CB243),0)&gt;0,datos!CB160/datos!$CB$152*100,"-")</f>
        <v>2.7355330071581792</v>
      </c>
      <c r="I53" s="151">
        <f>+IF(IFERROR(ABS(datos!CI243),0)&gt;0,datos!CI160/datos!$CI$152*100,"-")</f>
        <v>11.740375234705533</v>
      </c>
      <c r="J53" s="76">
        <f>+'TOTAL BEBIDAS FRIAS'!K57</f>
        <v>9.532979315862546</v>
      </c>
      <c r="K53" s="162"/>
      <c r="L53" s="203"/>
      <c r="M53" s="163"/>
      <c r="N53" s="163"/>
      <c r="O53" s="163"/>
      <c r="P53" s="163"/>
      <c r="Q53" s="163"/>
    </row>
    <row r="54" spans="1:17" x14ac:dyDescent="0.25">
      <c r="A54" s="2"/>
      <c r="B54" s="257" t="s">
        <v>383</v>
      </c>
      <c r="C54" s="201"/>
      <c r="D54" s="201"/>
      <c r="E54" s="201"/>
      <c r="F54" s="201"/>
      <c r="G54" s="201"/>
      <c r="H54" s="201"/>
      <c r="I54" s="201"/>
      <c r="J54" s="168"/>
      <c r="K54" s="168"/>
      <c r="L54" s="204"/>
      <c r="M54" s="169"/>
      <c r="N54" s="169"/>
      <c r="O54" s="169"/>
      <c r="P54" s="169"/>
      <c r="Q54" s="169"/>
    </row>
    <row r="55" spans="1:17" ht="25.5" customHeight="1" thickBot="1" x14ac:dyDescent="0.3">
      <c r="A55" s="2"/>
      <c r="B55" s="44"/>
      <c r="C55" s="187"/>
      <c r="D55" s="187"/>
      <c r="E55" s="187"/>
      <c r="F55" s="187"/>
      <c r="G55" s="187"/>
      <c r="H55" s="187"/>
      <c r="I55" s="187"/>
      <c r="J55" s="187"/>
      <c r="K55" s="188"/>
      <c r="L55" s="204"/>
      <c r="M55" s="169"/>
      <c r="N55" s="169"/>
      <c r="O55" s="169"/>
      <c r="P55" s="169"/>
      <c r="Q55" s="169"/>
    </row>
    <row r="56" spans="1:17" ht="39" customHeight="1" thickBot="1" x14ac:dyDescent="0.3">
      <c r="A56" s="2"/>
      <c r="B56" s="11" t="s">
        <v>21</v>
      </c>
      <c r="C56" s="51" t="s">
        <v>359</v>
      </c>
      <c r="D56" s="52" t="s">
        <v>403</v>
      </c>
      <c r="E56" s="52" t="s">
        <v>404</v>
      </c>
      <c r="F56" s="52" t="s">
        <v>1</v>
      </c>
      <c r="G56" s="52" t="s">
        <v>0</v>
      </c>
      <c r="H56" s="52" t="s">
        <v>2</v>
      </c>
      <c r="I56" s="53" t="s">
        <v>3</v>
      </c>
      <c r="J56"/>
      <c r="K56"/>
      <c r="L56" s="2"/>
    </row>
    <row r="57" spans="1:17" s="28" customFormat="1" ht="20.100000000000001" customHeight="1" x14ac:dyDescent="0.25">
      <c r="A57" s="69"/>
      <c r="B57" s="23" t="s">
        <v>12</v>
      </c>
      <c r="C57" s="159">
        <f>+IF(IFERROR(ABS(datos!AY235),0)&gt;0,datos!AY214,"-")</f>
        <v>0.94235393242288823</v>
      </c>
      <c r="D57" s="153">
        <f>+IF(IFERROR(ABS(datos!AZ235),0)&gt;0,datos!AZ214,"-")</f>
        <v>0.73384433573746066</v>
      </c>
      <c r="E57" s="153">
        <f>+IF(IFERROR(ABS(datos!BG235),0)&gt;0,datos!BG214,"-")</f>
        <v>0.55921515469764693</v>
      </c>
      <c r="F57" s="153">
        <f>+IF(IFERROR(ABS(datos!BN235),0)&gt;0,datos!BN214,"-")</f>
        <v>0.56435620111805185</v>
      </c>
      <c r="G57" s="153">
        <f>+IF(IFERROR(ABS(datos!BU235),0)&gt;0,datos!BU214,"-")</f>
        <v>0.65132826085334095</v>
      </c>
      <c r="H57" s="153">
        <f>+IF(IFERROR(ABS(datos!CB235),0)&gt;0,datos!CB214,"-")</f>
        <v>0.42516790376127062</v>
      </c>
      <c r="I57" s="154">
        <f>+IF(IFERROR(ABS(datos!CI235),0)&gt;0,datos!CI214,"-")</f>
        <v>0.76344487205480183</v>
      </c>
      <c r="J57" s="20"/>
      <c r="K57" s="20"/>
      <c r="L57" s="69"/>
    </row>
    <row r="58" spans="1:17" s="28" customFormat="1" ht="20.100000000000001" customHeight="1" x14ac:dyDescent="0.25">
      <c r="A58" s="69"/>
      <c r="B58" s="71" t="s">
        <v>13</v>
      </c>
      <c r="C58" s="157">
        <f>+IF(IFERROR(ABS(datos!AY236),0)&gt;0,datos!AY215,"-")</f>
        <v>1.0014634080755387</v>
      </c>
      <c r="D58" s="140">
        <f>+IF(IFERROR(ABS(datos!AZ236),0)&gt;0,datos!AZ215,"-")</f>
        <v>0.78057842487598539</v>
      </c>
      <c r="E58" s="206">
        <f>+IF(IFERROR(ABS(datos!BG236),0)&gt;0,datos!BG215,"-")</f>
        <v>0.98954186737726768</v>
      </c>
      <c r="F58" s="140">
        <f>+IF(IFERROR(ABS(datos!BN236),0)&gt;0,datos!BN215,"-")</f>
        <v>0.3187049758757568</v>
      </c>
      <c r="G58" s="206">
        <f>+IF(IFERROR(ABS(datos!BU236),0)&gt;0,datos!BU215,"-")</f>
        <v>0.91701225313774648</v>
      </c>
      <c r="H58" s="140">
        <f>+IF(IFERROR(ABS(datos!CB236),0)&gt;0,datos!CB215,"-")</f>
        <v>0.70278451888575422</v>
      </c>
      <c r="I58" s="148">
        <f>+IF(IFERROR(ABS(datos!CI236),0)&gt;0,datos!CI215,"-")</f>
        <v>0.77095817671532751</v>
      </c>
      <c r="J58" s="162"/>
      <c r="K58" s="162"/>
      <c r="L58" s="69"/>
    </row>
    <row r="59" spans="1:17" s="28" customFormat="1" ht="20.100000000000001" customHeight="1" x14ac:dyDescent="0.25">
      <c r="A59" s="69"/>
      <c r="B59" s="71" t="s">
        <v>14</v>
      </c>
      <c r="C59" s="157">
        <f>+IF(IFERROR(ABS(datos!AY237),0)&gt;0,datos!AY216,"-")</f>
        <v>0.89909503085943909</v>
      </c>
      <c r="D59" s="206">
        <f>+IF(IFERROR(ABS(datos!AZ237),0)&gt;0,datos!AZ216,"-")</f>
        <v>0.46817375903970093</v>
      </c>
      <c r="E59" s="206">
        <f>+IF(IFERROR(ABS(datos!BG237),0)&gt;0,datos!BG216,"-")</f>
        <v>0.85095410130203919</v>
      </c>
      <c r="F59" s="140">
        <f>+IF(IFERROR(ABS(datos!BN237),0)&gt;0,datos!BN216,"-")</f>
        <v>0.47014915381252731</v>
      </c>
      <c r="G59" s="140">
        <f>+IF(IFERROR(ABS(datos!BU237),0)&gt;0,datos!BU216,"-")</f>
        <v>0.8683422435846192</v>
      </c>
      <c r="H59" s="140">
        <f>+IF(IFERROR(ABS(datos!CB237),0)&gt;0,datos!CB216,"-")</f>
        <v>7.1693144913543408E-2</v>
      </c>
      <c r="I59" s="148">
        <f>+IF(IFERROR(ABS(datos!CI237),0)&gt;0,datos!CI216,"-")</f>
        <v>0.70090650682384448</v>
      </c>
      <c r="J59" s="162"/>
      <c r="K59" s="162"/>
      <c r="L59" s="203"/>
      <c r="M59" s="163"/>
      <c r="N59" s="163"/>
      <c r="O59" s="163"/>
      <c r="P59" s="163"/>
    </row>
    <row r="60" spans="1:17" s="28" customFormat="1" ht="20.100000000000001" customHeight="1" x14ac:dyDescent="0.25">
      <c r="A60" s="69"/>
      <c r="B60" s="71" t="s">
        <v>15</v>
      </c>
      <c r="C60" s="157">
        <f>+IF(IFERROR(ABS(datos!AY238),0)&gt;0,datos!AY217,"-")</f>
        <v>0.83090007266293886</v>
      </c>
      <c r="D60" s="140">
        <f>+IF(IFERROR(ABS(datos!AZ238),0)&gt;0,datos!AZ217,"-")</f>
        <v>0.39561328173896948</v>
      </c>
      <c r="E60" s="206">
        <f>+IF(IFERROR(ABS(datos!BG238),0)&gt;0,datos!BG217,"-")</f>
        <v>0.45470866866760518</v>
      </c>
      <c r="F60" s="140">
        <f>+IF(IFERROR(ABS(datos!BN238),0)&gt;0,datos!BN217,"-")</f>
        <v>0.73374289182063257</v>
      </c>
      <c r="G60" s="140">
        <f>+IF(IFERROR(ABS(datos!BU238),0)&gt;0,datos!BU217,"-")</f>
        <v>0.49520583581669408</v>
      </c>
      <c r="H60" s="140">
        <f>+IF(IFERROR(ABS(datos!CB238),0)&gt;0,datos!CB217,"-")</f>
        <v>0.67648735001714089</v>
      </c>
      <c r="I60" s="148">
        <f>+IF(IFERROR(ABS(datos!CI238),0)&gt;0,datos!CI217,"-")</f>
        <v>0.58145496545585551</v>
      </c>
      <c r="J60" s="162"/>
      <c r="K60" s="162"/>
      <c r="L60" s="203"/>
      <c r="M60" s="163"/>
      <c r="N60" s="163"/>
      <c r="O60" s="163"/>
      <c r="P60" s="163"/>
    </row>
    <row r="61" spans="1:17" s="28" customFormat="1" ht="20.100000000000001" customHeight="1" x14ac:dyDescent="0.25">
      <c r="A61" s="69"/>
      <c r="B61" s="71" t="s">
        <v>16</v>
      </c>
      <c r="C61" s="157">
        <f>+IF(IFERROR(ABS(datos!AY239),0)&gt;0,datos!AY218,"-")</f>
        <v>0.87899961704249929</v>
      </c>
      <c r="D61" s="140">
        <f>+IF(IFERROR(ABS(datos!AZ239),0)&gt;0,datos!AZ218,"-")</f>
        <v>0.76887124490245884</v>
      </c>
      <c r="E61" s="206">
        <f>+IF(IFERROR(ABS(datos!BG239),0)&gt;0,datos!BG218,"-")</f>
        <v>0.1254357794694069</v>
      </c>
      <c r="F61" s="140">
        <f>+IF(IFERROR(ABS(datos!BN239),0)&gt;0,datos!BN218,"-")</f>
        <v>0.54435452458204436</v>
      </c>
      <c r="G61" s="140">
        <f>+IF(IFERROR(ABS(datos!BU239),0)&gt;0,datos!BU218,"-")</f>
        <v>0.55538381865355402</v>
      </c>
      <c r="H61" s="140">
        <f>+IF(IFERROR(ABS(datos!CB239),0)&gt;0,datos!CB218,"-")</f>
        <v>0.31543494046489368</v>
      </c>
      <c r="I61" s="148">
        <f>+IF(IFERROR(ABS(datos!CI239),0)&gt;0,datos!CI218,"-")</f>
        <v>0.68502870122193582</v>
      </c>
      <c r="J61" s="162"/>
      <c r="K61" s="162"/>
      <c r="L61" s="203"/>
      <c r="M61" s="163"/>
      <c r="N61" s="163"/>
      <c r="O61" s="163"/>
      <c r="P61" s="163"/>
    </row>
    <row r="62" spans="1:17" s="28" customFormat="1" ht="20.100000000000001" customHeight="1" x14ac:dyDescent="0.25">
      <c r="A62" s="69"/>
      <c r="B62" s="71" t="s">
        <v>17</v>
      </c>
      <c r="C62" s="157">
        <f>+IF(IFERROR(ABS(datos!AY240),0)&gt;0,datos!AY219,"-")</f>
        <v>1.1562129447840381</v>
      </c>
      <c r="D62" s="140">
        <f>+IF(IFERROR(ABS(datos!AZ240),0)&gt;0,datos!AZ219,"-")</f>
        <v>0.98038834230990057</v>
      </c>
      <c r="E62" s="140">
        <f>+IF(IFERROR(ABS(datos!BG240),0)&gt;0,datos!BG219,"-")</f>
        <v>2.8119012161826755</v>
      </c>
      <c r="F62" s="140">
        <f>+IF(IFERROR(ABS(datos!BN240),0)&gt;0,datos!BN219,"-")</f>
        <v>0.37847693044211728</v>
      </c>
      <c r="G62" s="140">
        <f>+IF(IFERROR(ABS(datos!BU240),0)&gt;0,datos!BU219,"-")</f>
        <v>0.55301169508559378</v>
      </c>
      <c r="H62" s="140">
        <f>+IF(IFERROR(ABS(datos!CB240),0)&gt;0,datos!CB219,"-")</f>
        <v>2.0973443412452699</v>
      </c>
      <c r="I62" s="148">
        <f>+IF(IFERROR(ABS(datos!CI240),0)&gt;0,datos!CI219,"-")</f>
        <v>1.1152916227984662</v>
      </c>
      <c r="J62" s="162"/>
      <c r="K62" s="162"/>
      <c r="L62" s="203"/>
      <c r="M62" s="163"/>
      <c r="N62" s="163"/>
      <c r="O62" s="163"/>
      <c r="P62" s="163"/>
    </row>
    <row r="63" spans="1:17" s="28" customFormat="1" ht="20.100000000000001" customHeight="1" x14ac:dyDescent="0.25">
      <c r="A63" s="69"/>
      <c r="B63" s="71" t="s">
        <v>18</v>
      </c>
      <c r="C63" s="157">
        <f>+IF(IFERROR(ABS(datos!AY241),0)&gt;0,datos!AY220,"-")</f>
        <v>0.93412007303106903</v>
      </c>
      <c r="D63" s="140">
        <f>+IF(IFERROR(ABS(datos!AZ241),0)&gt;0,datos!AZ220,"-")</f>
        <v>0.71270313688255704</v>
      </c>
      <c r="E63" s="206">
        <f>+IF(IFERROR(ABS(datos!BG241),0)&gt;0,datos!BG220,"-")</f>
        <v>0.5678467771639043</v>
      </c>
      <c r="F63" s="140">
        <f>+IF(IFERROR(ABS(datos!BN241),0)&gt;0,datos!BN220,"-")</f>
        <v>1.0473964072267636</v>
      </c>
      <c r="G63" s="140">
        <f>+IF(IFERROR(ABS(datos!BU241),0)&gt;0,datos!BU220,"-")</f>
        <v>0.71581148727497657</v>
      </c>
      <c r="H63" s="140">
        <f>+IF(IFERROR(ABS(datos!CB241),0)&gt;0,datos!CB220,"-")</f>
        <v>6.8314089692101745E-2</v>
      </c>
      <c r="I63" s="148">
        <f>+IF(IFERROR(ABS(datos!CI241),0)&gt;0,datos!CI220,"-")</f>
        <v>0.50745383140866795</v>
      </c>
      <c r="J63" s="162"/>
      <c r="K63" s="162"/>
      <c r="L63" s="203"/>
      <c r="M63" s="163"/>
      <c r="N63" s="163"/>
      <c r="O63" s="163"/>
      <c r="P63" s="163"/>
    </row>
    <row r="64" spans="1:17" s="28" customFormat="1" ht="20.100000000000001" customHeight="1" x14ac:dyDescent="0.25">
      <c r="A64" s="69"/>
      <c r="B64" s="71" t="s">
        <v>19</v>
      </c>
      <c r="C64" s="157">
        <f>+IF(IFERROR(ABS(datos!AY242),0)&gt;0,datos!AY221,"-")</f>
        <v>0.96305053210299729</v>
      </c>
      <c r="D64" s="206">
        <f>+IF(IFERROR(ABS(datos!AZ242),0)&gt;0,datos!AZ221,"-")</f>
        <v>0.57058114392346193</v>
      </c>
      <c r="E64" s="206">
        <f>+IF(IFERROR(ABS(datos!BG242),0)&gt;0,datos!BG221,"-")</f>
        <v>0.2849920945732286</v>
      </c>
      <c r="F64" s="140">
        <f>+IF(IFERROR(ABS(datos!BN242),0)&gt;0,datos!BN221,"-")</f>
        <v>0.51994408590758878</v>
      </c>
      <c r="G64" s="140">
        <f>+IF(IFERROR(ABS(datos!BU242),0)&gt;0,datos!BU221,"-")</f>
        <v>0.81647574615307639</v>
      </c>
      <c r="H64" s="140">
        <f>+IF(IFERROR(ABS(datos!CB242),0)&gt;0,datos!CB221,"-")</f>
        <v>1.842877634337416E-2</v>
      </c>
      <c r="I64" s="148">
        <f>+IF(IFERROR(ABS(datos!CI242),0)&gt;0,datos!CI221,"-")</f>
        <v>0.84992507705902398</v>
      </c>
      <c r="J64" s="162"/>
      <c r="K64" s="162"/>
      <c r="L64" s="203"/>
      <c r="M64" s="163"/>
      <c r="N64" s="163"/>
      <c r="O64" s="163"/>
      <c r="P64" s="163"/>
    </row>
    <row r="65" spans="1:16" s="28" customFormat="1" ht="20.100000000000001" customHeight="1" thickBot="1" x14ac:dyDescent="0.3">
      <c r="A65" s="69"/>
      <c r="B65" s="72" t="s">
        <v>20</v>
      </c>
      <c r="C65" s="152">
        <f>+IF(IFERROR(ABS(datos!AY243),0)&gt;0,datos!AY222,"-")</f>
        <v>0.93707829505483153</v>
      </c>
      <c r="D65" s="149">
        <f>+IF(IFERROR(ABS(datos!AZ243),0)&gt;0,datos!AZ222,"-")</f>
        <v>0.95425163543709479</v>
      </c>
      <c r="E65" s="149">
        <f>+IF(IFERROR(ABS(datos!BG243),0)&gt;0,datos!BG222,"-")</f>
        <v>0.14444622151139544</v>
      </c>
      <c r="F65" s="149">
        <f>+IF(IFERROR(ABS(datos!BN243),0)&gt;0,datos!BN222,"-")</f>
        <v>0.50956480844694363</v>
      </c>
      <c r="G65" s="149">
        <f>+IF(IFERROR(ABS(datos!BU243),0)&gt;0,datos!BU222,"-")</f>
        <v>0.7145153668409806</v>
      </c>
      <c r="H65" s="149">
        <f>+IF(IFERROR(ABS(datos!CB243),0)&gt;0,datos!CB222,"-")</f>
        <v>5.5638617989341263E-2</v>
      </c>
      <c r="I65" s="151">
        <f>+IF(IFERROR(ABS(datos!CI243),0)&gt;0,datos!CI222,"-")</f>
        <v>0.74067565957516268</v>
      </c>
      <c r="J65" s="162"/>
      <c r="K65" s="162"/>
      <c r="L65" s="203"/>
      <c r="M65" s="163"/>
      <c r="N65" s="163"/>
      <c r="O65" s="163"/>
      <c r="P65" s="163"/>
    </row>
    <row r="66" spans="1:16" x14ac:dyDescent="0.25">
      <c r="A66" s="2"/>
      <c r="B66" s="257" t="s">
        <v>383</v>
      </c>
      <c r="C66" s="201"/>
      <c r="D66" s="201"/>
      <c r="E66" s="201"/>
      <c r="F66" s="201"/>
      <c r="G66" s="201"/>
      <c r="H66" s="201"/>
      <c r="I66" s="201"/>
      <c r="J66" s="168"/>
      <c r="K66" s="168"/>
      <c r="L66" s="204"/>
      <c r="M66" s="169"/>
      <c r="N66" s="169"/>
      <c r="O66" s="169"/>
      <c r="P66" s="169"/>
    </row>
    <row r="67" spans="1:16" x14ac:dyDescent="0.25">
      <c r="C67" s="202"/>
      <c r="D67" s="202"/>
      <c r="E67" s="202"/>
      <c r="F67" s="202"/>
      <c r="G67" s="202"/>
      <c r="H67" s="202"/>
      <c r="I67" s="202"/>
      <c r="J67" s="169"/>
      <c r="K67" s="169"/>
      <c r="L67" s="169"/>
      <c r="M67" s="169"/>
      <c r="N67" s="169"/>
      <c r="O67" s="169"/>
      <c r="P67" s="169"/>
    </row>
  </sheetData>
  <mergeCells count="1">
    <mergeCell ref="I2:J3"/>
  </mergeCells>
  <pageMargins left="0.7" right="0.7" top="0.75" bottom="0.75" header="0.3" footer="0.3"/>
  <pageSetup paperSize="9" scale="4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P67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3.7109375" style="26" customWidth="1"/>
    <col min="2" max="2" width="41" style="26" customWidth="1"/>
    <col min="3" max="5" width="22.28515625" style="27" customWidth="1"/>
    <col min="6" max="6" width="22.28515625" style="26" customWidth="1"/>
    <col min="7" max="7" width="4.5703125" style="26" customWidth="1"/>
    <col min="8" max="16384" width="11.42578125" style="26"/>
  </cols>
  <sheetData>
    <row r="1" spans="1:11" ht="52.5" customHeight="1" x14ac:dyDescent="0.25">
      <c r="A1" s="2"/>
      <c r="B1" s="34"/>
      <c r="C1" s="35"/>
      <c r="D1" s="35"/>
      <c r="E1" s="35"/>
      <c r="F1" s="35"/>
      <c r="G1"/>
    </row>
    <row r="2" spans="1:11" ht="28.5" x14ac:dyDescent="0.45">
      <c r="A2" s="2"/>
      <c r="B2" s="9"/>
      <c r="C2" s="9"/>
      <c r="D2" s="37"/>
      <c r="E2" s="383"/>
      <c r="F2" s="383"/>
      <c r="G2" s="34"/>
    </row>
    <row r="3" spans="1:11" ht="22.5" customHeight="1" x14ac:dyDescent="0.3">
      <c r="A3" s="2"/>
      <c r="B3" s="48"/>
      <c r="C3" s="5"/>
      <c r="D3" s="37"/>
      <c r="E3" s="383"/>
      <c r="F3" s="383"/>
      <c r="G3" s="34"/>
    </row>
    <row r="4" spans="1:11" x14ac:dyDescent="0.25">
      <c r="A4" s="2"/>
      <c r="B4"/>
      <c r="C4" s="3"/>
      <c r="D4" s="3"/>
      <c r="E4" s="3"/>
      <c r="F4" s="2"/>
      <c r="G4" s="2"/>
    </row>
    <row r="5" spans="1:11" ht="15.75" thickBot="1" x14ac:dyDescent="0.3">
      <c r="A5" s="2"/>
      <c r="B5" s="46"/>
      <c r="C5" s="47"/>
      <c r="D5" s="47"/>
      <c r="E5" s="47"/>
      <c r="F5" s="47"/>
      <c r="G5"/>
    </row>
    <row r="6" spans="1:11" ht="39" customHeight="1" thickBot="1" x14ac:dyDescent="0.3">
      <c r="A6" s="2"/>
      <c r="B6"/>
      <c r="C6" s="6" t="s">
        <v>265</v>
      </c>
      <c r="D6" s="7" t="s">
        <v>266</v>
      </c>
      <c r="E6" s="8" t="s">
        <v>267</v>
      </c>
      <c r="F6"/>
      <c r="G6"/>
    </row>
    <row r="7" spans="1:11" s="28" customFormat="1" ht="18" customHeight="1" x14ac:dyDescent="0.25">
      <c r="A7" s="69"/>
      <c r="B7" s="77" t="s">
        <v>302</v>
      </c>
      <c r="C7" s="114">
        <f>+datos!Z47/1000000</f>
        <v>416.52420000000001</v>
      </c>
      <c r="D7" s="115">
        <f>+datos!AA47/1000000</f>
        <v>361.88060000000002</v>
      </c>
      <c r="E7" s="116">
        <f>+datos!AM47/1000000</f>
        <v>54.415019999999998</v>
      </c>
      <c r="F7" s="20"/>
      <c r="G7" s="20"/>
    </row>
    <row r="8" spans="1:11" s="28" customFormat="1" ht="18" customHeight="1" x14ac:dyDescent="0.25">
      <c r="A8" s="69"/>
      <c r="B8" s="78" t="s">
        <v>303</v>
      </c>
      <c r="C8" s="114">
        <f>+datos!Z55/1000000</f>
        <v>149.13717893</v>
      </c>
      <c r="D8" s="115">
        <f>+datos!AA55/1000000</f>
        <v>132.21758205</v>
      </c>
      <c r="E8" s="116">
        <f>+datos!AM55/1000000</f>
        <v>16.919596880000004</v>
      </c>
      <c r="F8" s="20"/>
      <c r="G8" s="20"/>
      <c r="I8" s="42"/>
    </row>
    <row r="9" spans="1:11" s="28" customFormat="1" ht="18" customHeight="1" x14ac:dyDescent="0.25">
      <c r="A9" s="69"/>
      <c r="B9" s="78" t="s">
        <v>361</v>
      </c>
      <c r="C9" s="114">
        <f>+datos!Z46/1000000</f>
        <v>660.90250000000003</v>
      </c>
      <c r="D9" s="115">
        <f>+datos!AA46/1000000</f>
        <v>576.16520000000003</v>
      </c>
      <c r="E9" s="116">
        <f>+datos!AM46/1000000</f>
        <v>84.40795</v>
      </c>
      <c r="F9" s="20"/>
      <c r="G9" s="20"/>
      <c r="I9" s="42"/>
    </row>
    <row r="10" spans="1:11" s="28" customFormat="1" ht="18" customHeight="1" x14ac:dyDescent="0.25">
      <c r="A10" s="69"/>
      <c r="B10" s="78" t="s">
        <v>357</v>
      </c>
      <c r="C10" s="114">
        <f>+datos!Z48</f>
        <v>59.341582254373847</v>
      </c>
      <c r="D10" s="115">
        <f>+datos!AA48</f>
        <v>54.265054247802979</v>
      </c>
      <c r="E10" s="116">
        <f>+datos!AM48</f>
        <v>16.713171668646012</v>
      </c>
      <c r="F10" s="20"/>
      <c r="G10" s="20"/>
    </row>
    <row r="11" spans="1:11" s="28" customFormat="1" ht="18" customHeight="1" x14ac:dyDescent="0.25">
      <c r="A11" s="69"/>
      <c r="B11" s="78" t="s">
        <v>4</v>
      </c>
      <c r="C11" s="114">
        <f>+datos!Z51</f>
        <v>9.0399999999999991</v>
      </c>
      <c r="D11" s="115">
        <f>+datos!AA51</f>
        <v>8.41</v>
      </c>
      <c r="E11" s="116">
        <f>+datos!AM51</f>
        <v>4.76</v>
      </c>
      <c r="F11" s="20"/>
      <c r="G11" s="20"/>
      <c r="I11" s="42"/>
    </row>
    <row r="12" spans="1:11" s="28" customFormat="1" ht="18" customHeight="1" x14ac:dyDescent="0.25">
      <c r="A12" s="69"/>
      <c r="B12" s="78" t="s">
        <v>299</v>
      </c>
      <c r="C12" s="114">
        <f>+datos!Z50</f>
        <v>21.78</v>
      </c>
      <c r="D12" s="115">
        <f>+datos!AA50</f>
        <v>20.69</v>
      </c>
      <c r="E12" s="116">
        <f>+datos!AM50</f>
        <v>10.1</v>
      </c>
      <c r="F12" s="20"/>
      <c r="G12" s="20"/>
    </row>
    <row r="13" spans="1:11" s="28" customFormat="1" ht="18" customHeight="1" x14ac:dyDescent="0.25">
      <c r="A13" s="69"/>
      <c r="B13" s="78" t="s">
        <v>300</v>
      </c>
      <c r="C13" s="114">
        <f>+datos!Z56</f>
        <v>7.7978185631748191</v>
      </c>
      <c r="D13" s="115">
        <f>+datos!AA56</f>
        <v>7.5598868140400795</v>
      </c>
      <c r="E13" s="116">
        <f>+datos!AM56</f>
        <v>3.1410688911112876</v>
      </c>
      <c r="F13" s="20"/>
      <c r="G13" s="20"/>
      <c r="I13" s="26"/>
      <c r="J13" s="26"/>
      <c r="K13" s="26"/>
    </row>
    <row r="14" spans="1:11" s="28" customFormat="1" ht="18" customHeight="1" x14ac:dyDescent="0.25">
      <c r="A14" s="69"/>
      <c r="B14" s="78" t="s">
        <v>301</v>
      </c>
      <c r="C14" s="114">
        <f>+datos!Z53</f>
        <v>2.41</v>
      </c>
      <c r="D14" s="115">
        <f>+datos!AA53</f>
        <v>2.46</v>
      </c>
      <c r="E14" s="116">
        <f>+datos!AM53</f>
        <v>2.12</v>
      </c>
      <c r="F14" s="20"/>
      <c r="G14" s="20"/>
      <c r="I14" s="42"/>
    </row>
    <row r="15" spans="1:11" s="28" customFormat="1" ht="18" customHeight="1" x14ac:dyDescent="0.25">
      <c r="A15" s="69"/>
      <c r="B15" s="79" t="s">
        <v>317</v>
      </c>
      <c r="C15" s="114">
        <f>+datos!Z58</f>
        <v>4.6273489167132187</v>
      </c>
      <c r="D15" s="115">
        <f>+datos!AA58</f>
        <v>4.1023766807113526</v>
      </c>
      <c r="E15" s="116">
        <f>+datos!AM58</f>
        <v>0.52497223600186516</v>
      </c>
      <c r="F15" s="20"/>
      <c r="G15" s="20"/>
    </row>
    <row r="16" spans="1:11" s="28" customFormat="1" ht="18" customHeight="1" x14ac:dyDescent="0.25">
      <c r="A16" s="69"/>
      <c r="B16" s="79" t="s">
        <v>316</v>
      </c>
      <c r="C16" s="114">
        <f>+datos!Z59</f>
        <v>20.506130593119821</v>
      </c>
      <c r="D16" s="115">
        <f>+datos!AA59</f>
        <v>17.876946802911171</v>
      </c>
      <c r="E16" s="116">
        <f>+datos!AM59</f>
        <v>2.6189648939102637</v>
      </c>
      <c r="F16" s="20"/>
      <c r="G16" s="20"/>
    </row>
    <row r="17" spans="1:15" s="28" customFormat="1" ht="18" customHeight="1" thickBot="1" x14ac:dyDescent="0.3">
      <c r="A17" s="69"/>
      <c r="B17" s="80" t="s">
        <v>360</v>
      </c>
      <c r="C17" s="117">
        <f>+datos!Z57</f>
        <v>4.4315073192460313</v>
      </c>
      <c r="D17" s="118">
        <f>+datos!AA57</f>
        <v>4.3577048609322988</v>
      </c>
      <c r="E17" s="119">
        <f>+datos!AM57</f>
        <v>4.9887683848883748</v>
      </c>
      <c r="F17" s="20"/>
      <c r="G17" s="20"/>
    </row>
    <row r="18" spans="1:15" ht="15.75" x14ac:dyDescent="0.25">
      <c r="A18" s="2"/>
      <c r="B18" s="256" t="s">
        <v>261</v>
      </c>
      <c r="C18" s="1"/>
      <c r="D18" s="1"/>
      <c r="E18" s="1"/>
      <c r="F18"/>
      <c r="G18"/>
      <c r="I18" s="42"/>
      <c r="J18" s="28"/>
      <c r="K18" s="28"/>
    </row>
    <row r="19" spans="1:15" ht="26.25" customHeight="1" x14ac:dyDescent="0.25">
      <c r="A19" s="2"/>
      <c r="B19" s="44"/>
      <c r="C19" s="45"/>
      <c r="D19" s="45"/>
      <c r="E19" s="45"/>
      <c r="F19" s="45"/>
      <c r="G19" s="32"/>
      <c r="I19" s="42"/>
      <c r="J19" s="28"/>
      <c r="K19" s="28"/>
    </row>
    <row r="20" spans="1:15" ht="26.25" customHeight="1" thickBot="1" x14ac:dyDescent="0.3">
      <c r="A20" s="2"/>
      <c r="B20" s="44"/>
      <c r="C20" s="45"/>
      <c r="D20" s="45"/>
      <c r="E20" s="45"/>
      <c r="F20" s="45"/>
      <c r="G20" s="32"/>
      <c r="I20" s="42"/>
      <c r="J20" s="28"/>
      <c r="K20" s="28"/>
    </row>
    <row r="21" spans="1:15" ht="39" customHeight="1" thickBot="1" x14ac:dyDescent="0.3">
      <c r="A21" s="2"/>
      <c r="B21" s="11" t="s">
        <v>318</v>
      </c>
      <c r="C21" s="6" t="s">
        <v>265</v>
      </c>
      <c r="D21" s="7" t="s">
        <v>266</v>
      </c>
      <c r="E21" s="8" t="s">
        <v>267</v>
      </c>
      <c r="F21" s="130" t="s">
        <v>298</v>
      </c>
      <c r="G21"/>
    </row>
    <row r="22" spans="1:15" s="28" customFormat="1" ht="18" customHeight="1" x14ac:dyDescent="0.25">
      <c r="A22" s="69"/>
      <c r="B22" s="23" t="s">
        <v>12</v>
      </c>
      <c r="C22" s="120">
        <v>100</v>
      </c>
      <c r="D22" s="121">
        <v>100</v>
      </c>
      <c r="E22" s="122">
        <v>100</v>
      </c>
      <c r="F22" s="217">
        <v>100</v>
      </c>
      <c r="G22" s="20"/>
    </row>
    <row r="23" spans="1:15" s="28" customFormat="1" ht="18" customHeight="1" x14ac:dyDescent="0.25">
      <c r="A23" s="69"/>
      <c r="B23" s="88" t="s">
        <v>5</v>
      </c>
      <c r="C23" s="110">
        <f>+IF(IFERROR(ABS(datos!Z245),0)&gt;0,datos!Z162/datos!$Z$152*100,"-")</f>
        <v>3.2321363320546559</v>
      </c>
      <c r="D23" s="105">
        <f>+IF(IFERROR(ABS(datos!AA245),0)&gt;0,datos!AA162/datos!$AA$152*100,"-")</f>
        <v>3.460624858033285</v>
      </c>
      <c r="E23" s="106">
        <f>+IF(IFERROR(ABS(datos!AM245),0)&gt;0,datos!AM162/datos!$AM$152*100,"-")</f>
        <v>1.6269846082938129</v>
      </c>
      <c r="F23" s="132">
        <f>+'BEB ESPIRITUOSAS'!J23</f>
        <v>9.2796901025746497</v>
      </c>
      <c r="G23" s="162"/>
      <c r="H23" s="163"/>
      <c r="I23" s="163"/>
      <c r="J23" s="163"/>
      <c r="K23" s="163"/>
      <c r="L23" s="163"/>
      <c r="M23" s="163"/>
      <c r="N23" s="163"/>
      <c r="O23" s="163"/>
    </row>
    <row r="24" spans="1:15" s="28" customFormat="1" ht="18" customHeight="1" x14ac:dyDescent="0.25">
      <c r="A24" s="69"/>
      <c r="B24" s="88" t="s">
        <v>6</v>
      </c>
      <c r="C24" s="110">
        <f>+IF(IFERROR(ABS(datos!Z246),0)&gt;0,datos!Z163/datos!$Z$152*100,"-")</f>
        <v>10.189588023937144</v>
      </c>
      <c r="D24" s="105">
        <f>+IF(IFERROR(ABS(datos!AA246),0)&gt;0,datos!AA163/datos!$AA$152*100,"-")</f>
        <v>11.054226172942125</v>
      </c>
      <c r="E24" s="106">
        <f>+IF(IFERROR(ABS(datos!AM246),0)&gt;0,datos!AM163/datos!$AM$152*100,"-")</f>
        <v>4.4485401273398413</v>
      </c>
      <c r="F24" s="132">
        <f>+'BEB ESPIRITUOSAS'!J24</f>
        <v>16.628754715826677</v>
      </c>
      <c r="G24" s="162"/>
      <c r="H24" s="163"/>
      <c r="I24" s="163"/>
      <c r="J24" s="163"/>
      <c r="K24" s="163"/>
      <c r="L24" s="163"/>
      <c r="M24" s="163"/>
      <c r="N24" s="163"/>
      <c r="O24" s="163"/>
    </row>
    <row r="25" spans="1:15" s="28" customFormat="1" ht="18" customHeight="1" x14ac:dyDescent="0.25">
      <c r="A25" s="69"/>
      <c r="B25" s="88" t="s">
        <v>7</v>
      </c>
      <c r="C25" s="110">
        <f>+IF(IFERROR(ABS(datos!Z247),0)&gt;0,datos!Z164/datos!$Z$152*100,"-")</f>
        <v>31.314771146550431</v>
      </c>
      <c r="D25" s="105">
        <f>+IF(IFERROR(ABS(datos!AA247),0)&gt;0,datos!AA164/datos!$AA$152*100,"-")</f>
        <v>32.437411676669043</v>
      </c>
      <c r="E25" s="106">
        <f>+IF(IFERROR(ABS(datos!AM247),0)&gt;0,datos!AM164/datos!$AM$152*100,"-")</f>
        <v>23.893696997630435</v>
      </c>
      <c r="F25" s="132">
        <f>+'BEB ESPIRITUOSAS'!J25</f>
        <v>33.651123940694958</v>
      </c>
      <c r="G25" s="162"/>
      <c r="H25" s="163"/>
      <c r="I25" s="163"/>
      <c r="J25" s="163"/>
      <c r="K25" s="163"/>
      <c r="L25" s="163"/>
      <c r="M25" s="163"/>
      <c r="N25" s="163"/>
      <c r="O25" s="163"/>
    </row>
    <row r="26" spans="1:15" s="28" customFormat="1" ht="18" customHeight="1" thickBot="1" x14ac:dyDescent="0.3">
      <c r="A26" s="69"/>
      <c r="B26" s="89" t="s">
        <v>8</v>
      </c>
      <c r="C26" s="111">
        <f>+IF(IFERROR(ABS(datos!Z248),0)&gt;0,datos!Z165/datos!$Z$152*100,"-")</f>
        <v>55.192831532957754</v>
      </c>
      <c r="D26" s="112">
        <f>+IF(IFERROR(ABS(datos!AA248),0)&gt;0,datos!AA165/datos!$AA$152*100,"-")</f>
        <v>52.966392782591832</v>
      </c>
      <c r="E26" s="113">
        <f>+IF(IFERROR(ABS(datos!AM248),0)&gt;0,datos!AM165/datos!$AM$152*100,"-")</f>
        <v>70.030774591280135</v>
      </c>
      <c r="F26" s="133">
        <f>+'BEB ESPIRITUOSAS'!J26</f>
        <v>40.440431240903713</v>
      </c>
      <c r="G26" s="162"/>
      <c r="H26" s="163"/>
      <c r="I26" s="163"/>
      <c r="J26" s="163"/>
      <c r="K26" s="163"/>
      <c r="L26" s="163"/>
      <c r="M26" s="163"/>
      <c r="N26" s="163"/>
      <c r="O26" s="163"/>
    </row>
    <row r="27" spans="1:15" ht="8.25" customHeight="1" thickBot="1" x14ac:dyDescent="0.3">
      <c r="A27" s="2"/>
      <c r="B27" s="92"/>
      <c r="C27" s="123"/>
      <c r="D27" s="123"/>
      <c r="E27" s="123"/>
      <c r="F27" s="134"/>
      <c r="G27" s="168"/>
      <c r="H27" s="169"/>
      <c r="I27" s="169"/>
      <c r="J27" s="169"/>
      <c r="K27" s="169"/>
      <c r="L27" s="169"/>
      <c r="M27" s="169"/>
      <c r="N27" s="169"/>
      <c r="O27" s="169"/>
    </row>
    <row r="28" spans="1:15" s="28" customFormat="1" ht="18" customHeight="1" x14ac:dyDescent="0.25">
      <c r="A28" s="69"/>
      <c r="B28" s="90" t="s">
        <v>9</v>
      </c>
      <c r="C28" s="124">
        <f>+IF(IFERROR(ABS(datos!Z249),0)&gt;0,datos!Z166/datos!$Z$152*100,"-")</f>
        <v>65.656233179248645</v>
      </c>
      <c r="D28" s="125">
        <f>+IF(IFERROR(ABS(datos!AA249),0)&gt;0,datos!AA166/datos!$AA$152*100,"-")</f>
        <v>66.906930075831639</v>
      </c>
      <c r="E28" s="126">
        <f>+IF(IFERROR(ABS(datos!AM249),0)&gt;0,datos!AM166/datos!$AM$152*100,"-")</f>
        <v>57.315241269781758</v>
      </c>
      <c r="F28" s="135">
        <f>+'BEB ESPIRITUOSAS'!J28</f>
        <v>49.866711189648854</v>
      </c>
      <c r="G28" s="162"/>
      <c r="H28" s="163"/>
      <c r="I28" s="163"/>
      <c r="J28" s="163"/>
      <c r="K28" s="163"/>
      <c r="L28" s="163"/>
      <c r="M28" s="163"/>
      <c r="N28" s="163"/>
      <c r="O28" s="163"/>
    </row>
    <row r="29" spans="1:15" s="28" customFormat="1" ht="18" customHeight="1" thickBot="1" x14ac:dyDescent="0.3">
      <c r="A29" s="69"/>
      <c r="B29" s="89" t="s">
        <v>10</v>
      </c>
      <c r="C29" s="111">
        <f>+IF(IFERROR(ABS(datos!Z250),0)&gt;0,datos!Z167/datos!$Z$152*100,"-")</f>
        <v>34.343766820751355</v>
      </c>
      <c r="D29" s="112">
        <f>+IF(IFERROR(ABS(datos!AA250),0)&gt;0,datos!AA167/datos!$AA$152*100,"-")</f>
        <v>33.093069924168354</v>
      </c>
      <c r="E29" s="113">
        <f>+IF(IFERROR(ABS(datos!AM250),0)&gt;0,datos!AM167/datos!$AM$152*100,"-")</f>
        <v>42.684777107497155</v>
      </c>
      <c r="F29" s="133">
        <f>+'BEB ESPIRITUOSAS'!J29</f>
        <v>50.133260796729807</v>
      </c>
      <c r="G29" s="162"/>
      <c r="H29" s="163"/>
      <c r="I29" s="163"/>
      <c r="J29" s="163"/>
      <c r="K29" s="163"/>
      <c r="L29" s="163"/>
      <c r="M29" s="163"/>
      <c r="N29" s="163"/>
      <c r="O29" s="163"/>
    </row>
    <row r="30" spans="1:15" x14ac:dyDescent="0.25">
      <c r="A30" s="2"/>
      <c r="B30" s="257" t="s">
        <v>383</v>
      </c>
      <c r="C30" s="201"/>
      <c r="D30" s="201"/>
      <c r="E30" s="201"/>
      <c r="F30" s="168"/>
      <c r="G30" s="168"/>
      <c r="H30" s="169"/>
      <c r="I30" s="169"/>
      <c r="J30" s="169"/>
      <c r="K30" s="169"/>
      <c r="L30" s="169"/>
      <c r="M30" s="169"/>
      <c r="N30" s="169"/>
      <c r="O30" s="169"/>
    </row>
    <row r="31" spans="1:15" ht="26.25" customHeight="1" thickBot="1" x14ac:dyDescent="0.3">
      <c r="A31" s="2"/>
      <c r="B31" s="44"/>
      <c r="C31" s="45"/>
      <c r="D31" s="45"/>
      <c r="E31" s="45"/>
      <c r="F31" s="45"/>
      <c r="G31" s="32"/>
    </row>
    <row r="32" spans="1:15" ht="39" customHeight="1" thickBot="1" x14ac:dyDescent="0.3">
      <c r="A32" s="2"/>
      <c r="B32" s="11" t="s">
        <v>21</v>
      </c>
      <c r="C32" s="6" t="s">
        <v>265</v>
      </c>
      <c r="D32" s="7" t="s">
        <v>266</v>
      </c>
      <c r="E32" s="8" t="s">
        <v>267</v>
      </c>
      <c r="F32"/>
      <c r="G32"/>
    </row>
    <row r="33" spans="1:16" s="28" customFormat="1" ht="18" customHeight="1" x14ac:dyDescent="0.25">
      <c r="A33" s="69"/>
      <c r="B33" s="23" t="s">
        <v>12</v>
      </c>
      <c r="C33" s="120">
        <f>+IF(IFERROR(ABS(datos!Z235),0)&gt;0,datos!Z214,"-")</f>
        <v>7.7978185631748191</v>
      </c>
      <c r="D33" s="286">
        <f>+IF(IFERROR(ABS(datos!AA235),0)&gt;0,datos!AA214,"-")</f>
        <v>7.5598868140400795</v>
      </c>
      <c r="E33" s="122">
        <f>+IF(IFERROR(ABS(datos!AM235),0)&gt;0,datos!AM214,"-")</f>
        <v>3.1410688911112876</v>
      </c>
      <c r="F33" s="162"/>
      <c r="G33" s="162"/>
      <c r="H33" s="163"/>
    </row>
    <row r="34" spans="1:16" s="28" customFormat="1" ht="18" customHeight="1" x14ac:dyDescent="0.25">
      <c r="A34" s="69"/>
      <c r="B34" s="88" t="s">
        <v>5</v>
      </c>
      <c r="C34" s="279">
        <f>+IF(IFERROR(ABS(datos!Z245),0)&gt;0,datos!Z224,"-")</f>
        <v>3.8609695252328922</v>
      </c>
      <c r="D34" s="287">
        <f>+IF(IFERROR(ABS(datos!AA245),0)&gt;0,datos!AA224,"-")</f>
        <v>3.9210686859550297</v>
      </c>
      <c r="E34" s="285">
        <f>+IF(IFERROR(ABS(datos!AM245),0)&gt;0,datos!AM224,"-")</f>
        <v>1.1884294484395785</v>
      </c>
      <c r="F34" s="162"/>
      <c r="G34" s="162"/>
      <c r="H34" s="163"/>
      <c r="I34" s="163"/>
      <c r="J34" s="163"/>
      <c r="K34" s="163"/>
      <c r="L34" s="163"/>
      <c r="M34" s="163"/>
      <c r="N34" s="163"/>
      <c r="O34" s="163"/>
    </row>
    <row r="35" spans="1:16" s="28" customFormat="1" ht="18" customHeight="1" x14ac:dyDescent="0.25">
      <c r="A35" s="69"/>
      <c r="B35" s="88" t="s">
        <v>6</v>
      </c>
      <c r="C35" s="110">
        <f>+IF(IFERROR(ABS(datos!Z246),0)&gt;0,datos!Z225,"-")</f>
        <v>5.7089414820998465</v>
      </c>
      <c r="D35" s="107">
        <f>+IF(IFERROR(ABS(datos!AA246),0)&gt;0,datos!AA225,"-")</f>
        <v>5.6856623876017167</v>
      </c>
      <c r="E35" s="106">
        <f>+IF(IFERROR(ABS(datos!AM246),0)&gt;0,datos!AM225,"-")</f>
        <v>1.7060541066392214</v>
      </c>
      <c r="F35" s="162"/>
      <c r="G35" s="162"/>
      <c r="H35" s="163"/>
      <c r="I35" s="163"/>
      <c r="J35" s="163"/>
      <c r="K35" s="163"/>
      <c r="L35" s="163"/>
      <c r="M35" s="163"/>
      <c r="N35" s="163"/>
      <c r="O35" s="163"/>
    </row>
    <row r="36" spans="1:16" s="28" customFormat="1" ht="18" customHeight="1" x14ac:dyDescent="0.25">
      <c r="A36" s="69"/>
      <c r="B36" s="88" t="s">
        <v>7</v>
      </c>
      <c r="C36" s="110">
        <f>+IF(IFERROR(ABS(datos!Z247),0)&gt;0,datos!Z226,"-")</f>
        <v>7.471395623389876</v>
      </c>
      <c r="D36" s="105">
        <f>+IF(IFERROR(ABS(datos!AA247),0)&gt;0,datos!AA226,"-")</f>
        <v>7.4413364251284966</v>
      </c>
      <c r="E36" s="106">
        <f>+IF(IFERROR(ABS(datos!AM247),0)&gt;0,datos!AM226,"-")</f>
        <v>2.1966531639384583</v>
      </c>
      <c r="F36" s="162"/>
      <c r="G36" s="162"/>
      <c r="H36" s="163"/>
      <c r="I36" s="163"/>
      <c r="J36" s="163"/>
      <c r="K36" s="163"/>
      <c r="L36" s="163"/>
      <c r="M36" s="163"/>
      <c r="N36" s="163"/>
      <c r="O36" s="163"/>
    </row>
    <row r="37" spans="1:16" s="28" customFormat="1" ht="18" customHeight="1" thickBot="1" x14ac:dyDescent="0.3">
      <c r="A37" s="69"/>
      <c r="B37" s="89" t="s">
        <v>8</v>
      </c>
      <c r="C37" s="111">
        <f>+IF(IFERROR(ABS(datos!Z248),0)&gt;0,datos!Z227,"-")</f>
        <v>9.4982611675337676</v>
      </c>
      <c r="D37" s="112">
        <f>+IF(IFERROR(ABS(datos!AA248),0)&gt;0,datos!AA227,"-")</f>
        <v>9.03712562594324</v>
      </c>
      <c r="E37" s="113">
        <f>+IF(IFERROR(ABS(datos!AM248),0)&gt;0,datos!AM227,"-")</f>
        <v>4.1212666496035615</v>
      </c>
      <c r="F37" s="162"/>
      <c r="G37" s="162"/>
      <c r="H37" s="163"/>
      <c r="I37" s="163"/>
      <c r="J37" s="163"/>
      <c r="K37" s="163"/>
      <c r="L37" s="163"/>
      <c r="M37" s="163"/>
      <c r="N37" s="163"/>
      <c r="O37" s="163"/>
    </row>
    <row r="38" spans="1:16" ht="15.75" thickBot="1" x14ac:dyDescent="0.3">
      <c r="A38" s="2"/>
      <c r="B38" s="92"/>
      <c r="C38" s="123"/>
      <c r="D38" s="123"/>
      <c r="E38" s="123"/>
      <c r="F38" s="168"/>
      <c r="G38" s="168"/>
      <c r="H38" s="169"/>
      <c r="I38" s="169"/>
      <c r="J38" s="169"/>
      <c r="K38" s="169"/>
      <c r="L38" s="169"/>
      <c r="M38" s="169"/>
      <c r="N38" s="169"/>
      <c r="O38" s="169"/>
    </row>
    <row r="39" spans="1:16" s="28" customFormat="1" ht="18" customHeight="1" x14ac:dyDescent="0.25">
      <c r="A39" s="69"/>
      <c r="B39" s="90" t="s">
        <v>9</v>
      </c>
      <c r="C39" s="124">
        <f>+IF(IFERROR(ABS(datos!Z249),0)&gt;0,datos!Z228,"-")</f>
        <v>9.1355477280961122</v>
      </c>
      <c r="D39" s="125">
        <f>+IF(IFERROR(ABS(datos!AA249),0)&gt;0,datos!AA228,"-")</f>
        <v>8.8502569889735714</v>
      </c>
      <c r="E39" s="126">
        <f>+IF(IFERROR(ABS(datos!AM249),0)&gt;0,datos!AM228,"-")</f>
        <v>3.5691974739622752</v>
      </c>
      <c r="F39" s="162"/>
      <c r="G39" s="162"/>
      <c r="H39" s="163"/>
      <c r="I39" s="163"/>
      <c r="J39" s="163"/>
      <c r="K39" s="163"/>
      <c r="L39" s="163"/>
      <c r="M39" s="163"/>
      <c r="N39" s="163"/>
      <c r="O39" s="163"/>
    </row>
    <row r="40" spans="1:16" s="28" customFormat="1" ht="18" customHeight="1" thickBot="1" x14ac:dyDescent="0.3">
      <c r="A40" s="69"/>
      <c r="B40" s="89" t="s">
        <v>10</v>
      </c>
      <c r="C40" s="111">
        <f>+IF(IFERROR(ABS(datos!Z250),0)&gt;0,datos!Z229,"-")</f>
        <v>6.0288458992661749</v>
      </c>
      <c r="D40" s="112">
        <f>+IF(IFERROR(ABS(datos!AA250),0)&gt;0,datos!AA229,"-")</f>
        <v>5.7729979995242235</v>
      </c>
      <c r="E40" s="113">
        <f>+IF(IFERROR(ABS(datos!AM250),0)&gt;0,datos!AM229,"-")</f>
        <v>2.7030211868536944</v>
      </c>
      <c r="F40" s="162"/>
      <c r="G40" s="162"/>
      <c r="H40" s="163"/>
      <c r="I40" s="163"/>
      <c r="J40" s="163"/>
      <c r="K40" s="163"/>
      <c r="L40" s="163"/>
      <c r="M40" s="163"/>
      <c r="N40" s="163"/>
      <c r="O40" s="163"/>
    </row>
    <row r="41" spans="1:16" x14ac:dyDescent="0.25">
      <c r="A41" s="2"/>
      <c r="B41" s="257" t="s">
        <v>383</v>
      </c>
      <c r="C41" s="201"/>
      <c r="D41" s="201"/>
      <c r="E41" s="201"/>
      <c r="F41" s="168"/>
      <c r="G41" s="168"/>
      <c r="H41" s="169"/>
      <c r="I41" s="169"/>
      <c r="J41" s="169"/>
      <c r="K41" s="169"/>
      <c r="L41" s="169"/>
      <c r="M41" s="169"/>
      <c r="N41" s="169"/>
      <c r="O41" s="169"/>
    </row>
    <row r="42" spans="1:16" ht="26.25" customHeight="1" x14ac:dyDescent="0.25">
      <c r="A42" s="2"/>
      <c r="B42" s="44"/>
      <c r="C42" s="187"/>
      <c r="D42" s="187"/>
      <c r="E42" s="187"/>
      <c r="F42" s="187"/>
      <c r="G42" s="188"/>
      <c r="H42" s="169"/>
      <c r="I42" s="169"/>
      <c r="J42" s="169"/>
      <c r="K42" s="169"/>
      <c r="L42" s="169"/>
      <c r="M42" s="169"/>
      <c r="N42" s="169"/>
      <c r="O42" s="169"/>
    </row>
    <row r="43" spans="1:16" ht="26.25" customHeight="1" thickBot="1" x14ac:dyDescent="0.3">
      <c r="A43" s="2"/>
      <c r="B43" s="44"/>
      <c r="C43" s="45"/>
      <c r="D43" s="45"/>
      <c r="E43" s="45"/>
      <c r="F43" s="49"/>
      <c r="G43" s="32"/>
    </row>
    <row r="44" spans="1:16" ht="39" customHeight="1" thickBot="1" x14ac:dyDescent="0.3">
      <c r="A44" s="2"/>
      <c r="B44" s="11" t="s">
        <v>318</v>
      </c>
      <c r="C44" s="6" t="s">
        <v>265</v>
      </c>
      <c r="D44" s="7" t="s">
        <v>266</v>
      </c>
      <c r="E44" s="8" t="s">
        <v>267</v>
      </c>
      <c r="F44" s="130" t="s">
        <v>298</v>
      </c>
      <c r="G44"/>
    </row>
    <row r="45" spans="1:16" s="28" customFormat="1" ht="18" customHeight="1" x14ac:dyDescent="0.25">
      <c r="A45" s="69"/>
      <c r="B45" s="23" t="s">
        <v>12</v>
      </c>
      <c r="C45" s="225">
        <v>100</v>
      </c>
      <c r="D45" s="226">
        <v>100</v>
      </c>
      <c r="E45" s="227">
        <v>100</v>
      </c>
      <c r="F45" s="222">
        <v>100</v>
      </c>
      <c r="G45" s="162"/>
      <c r="H45" s="163"/>
    </row>
    <row r="46" spans="1:16" s="28" customFormat="1" ht="18" customHeight="1" x14ac:dyDescent="0.25">
      <c r="A46" s="69"/>
      <c r="B46" s="288" t="s">
        <v>13</v>
      </c>
      <c r="C46" s="110">
        <f>+IF(IFERROR(ABS(datos!Z236),0)&gt;0,datos!Z153/datos!$Z$152*100,"-")</f>
        <v>5.9058153163729736</v>
      </c>
      <c r="D46" s="105">
        <f>+IF(IFERROR(ABS(datos!AA236),0)&gt;0,datos!AA153/datos!$AA$152*100,"-")</f>
        <v>6.1815305932398692</v>
      </c>
      <c r="E46" s="106">
        <f>+IF(IFERROR(ABS(datos!AM236),0)&gt;0,datos!AM153/datos!$AM$152*100,"-")</f>
        <v>4.0970048343269925</v>
      </c>
      <c r="F46" s="290">
        <f>+'TOTAL BEBIDAS FRIAS'!K50</f>
        <v>9.1462960950132395</v>
      </c>
      <c r="G46" s="162"/>
      <c r="H46" s="163"/>
      <c r="I46" s="163"/>
      <c r="J46" s="163"/>
    </row>
    <row r="47" spans="1:16" s="28" customFormat="1" ht="18" customHeight="1" x14ac:dyDescent="0.25">
      <c r="A47" s="69"/>
      <c r="B47" s="288" t="s">
        <v>14</v>
      </c>
      <c r="C47" s="110">
        <f>+IF(IFERROR(ABS(datos!Z237),0)&gt;0,datos!Z154/datos!$Z$152*100,"-")</f>
        <v>10.425627130428436</v>
      </c>
      <c r="D47" s="105">
        <f>+IF(IFERROR(ABS(datos!AA237),0)&gt;0,datos!AA154/datos!$AA$152*100,"-")</f>
        <v>10.908106154350358</v>
      </c>
      <c r="E47" s="106">
        <f>+IF(IFERROR(ABS(datos!AM237),0)&gt;0,datos!AM154/datos!$AM$152*100,"-")</f>
        <v>7.2255877145685137</v>
      </c>
      <c r="F47" s="290">
        <f>+'TOTAL BEBIDAS FRIAS'!K51</f>
        <v>12.759159613770599</v>
      </c>
      <c r="G47" s="162"/>
      <c r="H47" s="163"/>
      <c r="I47" s="163"/>
      <c r="J47" s="163"/>
    </row>
    <row r="48" spans="1:16" s="28" customFormat="1" ht="18" customHeight="1" x14ac:dyDescent="0.25">
      <c r="A48" s="69"/>
      <c r="B48" s="288" t="s">
        <v>15</v>
      </c>
      <c r="C48" s="110">
        <f>+IF(IFERROR(ABS(datos!Z238),0)&gt;0,datos!Z155/datos!$Z$152*100,"-")</f>
        <v>13.742846153956961</v>
      </c>
      <c r="D48" s="105">
        <f>+IF(IFERROR(ABS(datos!AA238),0)&gt;0,datos!AA155/datos!$AA$152*100,"-")</f>
        <v>14.398044548395244</v>
      </c>
      <c r="E48" s="106">
        <f>+IF(IFERROR(ABS(datos!AM238),0)&gt;0,datos!AM155/datos!$AM$152*100,"-")</f>
        <v>9.4224370403612827</v>
      </c>
      <c r="F48" s="290">
        <f>+'TOTAL BEBIDAS FRIAS'!K52</f>
        <v>15.46491966253671</v>
      </c>
      <c r="G48" s="162"/>
      <c r="H48" s="163"/>
      <c r="I48" s="163"/>
      <c r="J48" s="163"/>
      <c r="K48" s="163"/>
      <c r="L48" s="163"/>
      <c r="M48" s="163"/>
      <c r="N48" s="163"/>
      <c r="O48" s="163"/>
      <c r="P48" s="163"/>
    </row>
    <row r="49" spans="1:16" s="28" customFormat="1" ht="18" customHeight="1" x14ac:dyDescent="0.25">
      <c r="A49" s="69"/>
      <c r="B49" s="288" t="s">
        <v>16</v>
      </c>
      <c r="C49" s="110">
        <f>+IF(IFERROR(ABS(datos!Z239),0)&gt;0,datos!Z156/datos!$Z$152*100,"-")</f>
        <v>26.95876974255037</v>
      </c>
      <c r="D49" s="105">
        <f>+IF(IFERROR(ABS(datos!AA239),0)&gt;0,datos!AA156/datos!$AA$152*100,"-")</f>
        <v>25.905597039465505</v>
      </c>
      <c r="E49" s="106">
        <f>+IF(IFERROR(ABS(datos!AM239),0)&gt;0,datos!AM156/datos!$AM$152*100,"-")</f>
        <v>33.976979150241974</v>
      </c>
      <c r="F49" s="290">
        <f>+'TOTAL BEBIDAS FRIAS'!K53</f>
        <v>20.851636499731629</v>
      </c>
      <c r="G49" s="162"/>
      <c r="H49" s="163"/>
      <c r="I49" s="163"/>
      <c r="J49" s="163"/>
      <c r="K49" s="163"/>
      <c r="L49" s="163"/>
      <c r="M49" s="163"/>
      <c r="N49" s="163"/>
      <c r="O49" s="163"/>
      <c r="P49" s="163"/>
    </row>
    <row r="50" spans="1:16" s="28" customFormat="1" ht="18" customHeight="1" x14ac:dyDescent="0.25">
      <c r="A50" s="69"/>
      <c r="B50" s="288" t="s">
        <v>17</v>
      </c>
      <c r="C50" s="110">
        <f>+IF(IFERROR(ABS(datos!Z240),0)&gt;0,datos!Z157/datos!$Z$152*100,"-")</f>
        <v>13.778171832512973</v>
      </c>
      <c r="D50" s="105">
        <f>+IF(IFERROR(ABS(datos!AA240),0)&gt;0,datos!AA157/datos!$AA$152*100,"-")</f>
        <v>13.160528638451465</v>
      </c>
      <c r="E50" s="106">
        <f>+IF(IFERROR(ABS(datos!AM240),0)&gt;0,datos!AM157/datos!$AM$152*100,"-")</f>
        <v>17.917172501268951</v>
      </c>
      <c r="F50" s="290">
        <f>+'TOTAL BEBIDAS FRIAS'!K54</f>
        <v>13.096463224278173</v>
      </c>
      <c r="G50" s="162"/>
      <c r="H50" s="163"/>
      <c r="I50" s="163"/>
      <c r="J50" s="163"/>
      <c r="K50" s="163"/>
      <c r="L50" s="163"/>
      <c r="M50" s="163"/>
      <c r="N50" s="163"/>
      <c r="O50" s="163"/>
      <c r="P50" s="163"/>
    </row>
    <row r="51" spans="1:16" s="28" customFormat="1" ht="18" customHeight="1" x14ac:dyDescent="0.25">
      <c r="A51" s="69"/>
      <c r="B51" s="288" t="s">
        <v>18</v>
      </c>
      <c r="C51" s="110">
        <f>+IF(IFERROR(ABS(datos!Z241),0)&gt;0,datos!Z158/datos!$Z$152*100,"-")</f>
        <v>11.387177503732076</v>
      </c>
      <c r="D51" s="105">
        <f>+IF(IFERROR(ABS(datos!AA241),0)&gt;0,datos!AA158/datos!$AA$152*100,"-")</f>
        <v>11.08752168532936</v>
      </c>
      <c r="E51" s="106">
        <f>+IF(IFERROR(ABS(datos!AM241),0)&gt;0,datos!AM158/datos!$AM$152*100,"-")</f>
        <v>13.422819655308405</v>
      </c>
      <c r="F51" s="290">
        <f>+'TOTAL BEBIDAS FRIAS'!K55</f>
        <v>9.6673858697052868</v>
      </c>
      <c r="G51" s="162"/>
      <c r="H51" s="163"/>
      <c r="I51" s="163"/>
      <c r="J51" s="163"/>
      <c r="K51" s="163"/>
      <c r="L51" s="163"/>
      <c r="M51" s="163"/>
      <c r="N51" s="163"/>
      <c r="O51" s="163"/>
      <c r="P51" s="163"/>
    </row>
    <row r="52" spans="1:16" s="28" customFormat="1" ht="18" customHeight="1" x14ac:dyDescent="0.25">
      <c r="A52" s="69"/>
      <c r="B52" s="288" t="s">
        <v>19</v>
      </c>
      <c r="C52" s="110">
        <f>+IF(IFERROR(ABS(datos!Z242),0)&gt;0,datos!Z159/datos!$Z$152*100,"-")</f>
        <v>9.2179830127517199</v>
      </c>
      <c r="D52" s="105">
        <f>+IF(IFERROR(ABS(datos!AA242),0)&gt;0,datos!AA159/datos!$AA$152*100,"-")</f>
        <v>9.6191450992399155</v>
      </c>
      <c r="E52" s="106">
        <f>+IF(IFERROR(ABS(datos!AM242),0)&gt;0,datos!AM159/datos!$AM$152*100,"-")</f>
        <v>6.3618923598668164</v>
      </c>
      <c r="F52" s="290">
        <f>+'TOTAL BEBIDAS FRIAS'!K56</f>
        <v>9.4811569177396819</v>
      </c>
      <c r="G52" s="162"/>
      <c r="H52" s="163"/>
      <c r="I52" s="163"/>
      <c r="J52" s="163"/>
      <c r="K52" s="163"/>
      <c r="L52" s="163"/>
      <c r="M52" s="163"/>
      <c r="N52" s="163"/>
      <c r="O52" s="163"/>
      <c r="P52" s="163"/>
    </row>
    <row r="53" spans="1:16" s="28" customFormat="1" ht="18" customHeight="1" thickBot="1" x14ac:dyDescent="0.3">
      <c r="A53" s="69"/>
      <c r="B53" s="289" t="s">
        <v>20</v>
      </c>
      <c r="C53" s="111">
        <f>+IF(IFERROR(ABS(datos!Z243),0)&gt;0,datos!Z160/datos!$Z$152*100,"-")</f>
        <v>8.5836213117989306</v>
      </c>
      <c r="D53" s="112">
        <f>+IF(IFERROR(ABS(datos!AA243),0)&gt;0,datos!AA160/datos!$AA$152*100,"-")</f>
        <v>8.7395262415282833</v>
      </c>
      <c r="E53" s="113">
        <f>+IF(IFERROR(ABS(datos!AM243),0)&gt;0,datos!AM160/datos!$AM$152*100,"-")</f>
        <v>7.5761177704244158</v>
      </c>
      <c r="F53" s="291">
        <f>+'TOTAL BEBIDAS FRIAS'!K57</f>
        <v>9.532979315862546</v>
      </c>
      <c r="G53" s="162"/>
      <c r="H53" s="163"/>
      <c r="I53" s="163"/>
      <c r="J53" s="163"/>
      <c r="K53" s="163"/>
      <c r="L53" s="163"/>
      <c r="M53" s="163"/>
      <c r="N53" s="163"/>
      <c r="O53" s="163"/>
      <c r="P53" s="163"/>
    </row>
    <row r="54" spans="1:16" x14ac:dyDescent="0.25">
      <c r="A54" s="2"/>
      <c r="B54" s="257" t="s">
        <v>383</v>
      </c>
      <c r="C54" s="201"/>
      <c r="D54" s="201"/>
      <c r="E54" s="201"/>
      <c r="F54" s="168"/>
      <c r="G54" s="168"/>
      <c r="H54" s="169"/>
      <c r="I54" s="169"/>
      <c r="J54" s="169"/>
      <c r="K54" s="169"/>
      <c r="L54" s="169"/>
      <c r="M54" s="169"/>
      <c r="N54" s="169"/>
      <c r="O54" s="169"/>
      <c r="P54" s="169"/>
    </row>
    <row r="55" spans="1:16" ht="26.25" customHeight="1" thickBot="1" x14ac:dyDescent="0.3">
      <c r="A55" s="2"/>
      <c r="B55" s="44"/>
      <c r="C55" s="187"/>
      <c r="D55" s="187"/>
      <c r="E55" s="187"/>
      <c r="F55" s="187"/>
      <c r="G55" s="188"/>
      <c r="H55" s="169"/>
      <c r="I55" s="169"/>
      <c r="J55" s="169"/>
      <c r="K55" s="169"/>
      <c r="L55" s="169"/>
      <c r="M55" s="169"/>
      <c r="N55" s="169"/>
      <c r="O55" s="169"/>
      <c r="P55" s="169"/>
    </row>
    <row r="56" spans="1:16" ht="39" customHeight="1" thickBot="1" x14ac:dyDescent="0.3">
      <c r="A56" s="2"/>
      <c r="B56" s="11" t="s">
        <v>21</v>
      </c>
      <c r="C56" s="6" t="s">
        <v>265</v>
      </c>
      <c r="D56" s="7" t="s">
        <v>266</v>
      </c>
      <c r="E56" s="8" t="s">
        <v>267</v>
      </c>
      <c r="F56"/>
      <c r="G56"/>
    </row>
    <row r="57" spans="1:16" s="28" customFormat="1" ht="18" customHeight="1" x14ac:dyDescent="0.25">
      <c r="A57" s="69"/>
      <c r="B57" s="23" t="s">
        <v>12</v>
      </c>
      <c r="C57" s="127">
        <f>+IF(IFERROR(ABS(datos!Z235),0)&gt;0,datos!Z214,"-")</f>
        <v>7.7978185631748191</v>
      </c>
      <c r="D57" s="128">
        <f>+IF(IFERROR(ABS(datos!AA235),0)&gt;0,datos!AA214,"-")</f>
        <v>7.5598868140400795</v>
      </c>
      <c r="E57" s="129">
        <f>+IF(IFERROR(ABS(datos!AM235),0)&gt;0,datos!AM214,"-")</f>
        <v>3.1410688911112876</v>
      </c>
      <c r="F57" s="162"/>
      <c r="G57" s="162"/>
      <c r="H57" s="163"/>
    </row>
    <row r="58" spans="1:16" s="28" customFormat="1" ht="18" customHeight="1" x14ac:dyDescent="0.25">
      <c r="A58" s="69"/>
      <c r="B58" s="88" t="s">
        <v>13</v>
      </c>
      <c r="C58" s="110">
        <f>+IF(IFERROR(ABS(datos!Z236),0)&gt;0,datos!Z215,"-")</f>
        <v>5.7256855183695574</v>
      </c>
      <c r="D58" s="105">
        <f>+IF(IFERROR(ABS(datos!AA236),0)&gt;0,datos!AA215,"-")</f>
        <v>5.7987993161856259</v>
      </c>
      <c r="E58" s="106">
        <f>+IF(IFERROR(ABS(datos!AM236),0)&gt;0,datos!AM215,"-")</f>
        <v>2.1269649941971878</v>
      </c>
      <c r="F58" s="162"/>
      <c r="G58" s="162"/>
      <c r="H58" s="163"/>
      <c r="I58" s="163"/>
      <c r="J58" s="163"/>
    </row>
    <row r="59" spans="1:16" s="28" customFormat="1" ht="18" customHeight="1" x14ac:dyDescent="0.25">
      <c r="A59" s="69"/>
      <c r="B59" s="88" t="s">
        <v>14</v>
      </c>
      <c r="C59" s="110">
        <f>+IF(IFERROR(ABS(datos!Z237),0)&gt;0,datos!Z216,"-")</f>
        <v>6.8872424928705174</v>
      </c>
      <c r="D59" s="105">
        <f>+IF(IFERROR(ABS(datos!AA237),0)&gt;0,datos!AA216,"-")</f>
        <v>6.814231523395037</v>
      </c>
      <c r="E59" s="106">
        <f>+IF(IFERROR(ABS(datos!AM237),0)&gt;0,datos!AM216,"-")</f>
        <v>2.3967896735096197</v>
      </c>
      <c r="F59" s="162"/>
      <c r="G59" s="162"/>
      <c r="H59" s="163"/>
      <c r="I59" s="163"/>
      <c r="J59" s="163"/>
      <c r="K59" s="163"/>
      <c r="L59" s="163"/>
      <c r="M59" s="163"/>
      <c r="N59" s="163"/>
      <c r="O59" s="163"/>
    </row>
    <row r="60" spans="1:16" s="28" customFormat="1" ht="18" customHeight="1" x14ac:dyDescent="0.25">
      <c r="A60" s="69"/>
      <c r="B60" s="88" t="s">
        <v>15</v>
      </c>
      <c r="C60" s="110">
        <f>+IF(IFERROR(ABS(datos!Z238),0)&gt;0,datos!Z217,"-")</f>
        <v>7.2800661648434426</v>
      </c>
      <c r="D60" s="105">
        <f>+IF(IFERROR(ABS(datos!AA238),0)&gt;0,datos!AA217,"-")</f>
        <v>7.0373753348585559</v>
      </c>
      <c r="E60" s="106">
        <f>+IF(IFERROR(ABS(datos!AM238),0)&gt;0,datos!AM217,"-")</f>
        <v>2.6712720857098988</v>
      </c>
      <c r="F60" s="162"/>
      <c r="G60" s="162"/>
      <c r="H60" s="163"/>
      <c r="I60" s="163"/>
      <c r="J60" s="163"/>
      <c r="K60" s="163"/>
      <c r="L60" s="163"/>
      <c r="M60" s="163"/>
      <c r="N60" s="163"/>
      <c r="O60" s="163"/>
    </row>
    <row r="61" spans="1:16" s="28" customFormat="1" ht="18" customHeight="1" x14ac:dyDescent="0.25">
      <c r="A61" s="69"/>
      <c r="B61" s="88" t="s">
        <v>16</v>
      </c>
      <c r="C61" s="110">
        <f>+IF(IFERROR(ABS(datos!Z239),0)&gt;0,datos!Z218,"-")</f>
        <v>9.9849514826695103</v>
      </c>
      <c r="D61" s="105">
        <f>+IF(IFERROR(ABS(datos!AA239),0)&gt;0,datos!AA218,"-")</f>
        <v>9.383318702870632</v>
      </c>
      <c r="E61" s="106">
        <f>+IF(IFERROR(ABS(datos!AM239),0)&gt;0,datos!AM218,"-")</f>
        <v>4.5436852680052757</v>
      </c>
      <c r="F61" s="162"/>
      <c r="G61" s="162"/>
      <c r="H61" s="163"/>
      <c r="I61" s="163"/>
      <c r="J61" s="163"/>
      <c r="K61" s="163"/>
      <c r="L61" s="163"/>
      <c r="M61" s="163"/>
      <c r="N61" s="163"/>
      <c r="O61" s="163"/>
    </row>
    <row r="62" spans="1:16" s="28" customFormat="1" ht="18" customHeight="1" x14ac:dyDescent="0.25">
      <c r="A62" s="69"/>
      <c r="B62" s="88" t="s">
        <v>17</v>
      </c>
      <c r="C62" s="110">
        <f>+IF(IFERROR(ABS(datos!Z240),0)&gt;0,datos!Z219,"-")</f>
        <v>8.0758680118986703</v>
      </c>
      <c r="D62" s="105">
        <f>+IF(IFERROR(ABS(datos!AA240),0)&gt;0,datos!AA219,"-")</f>
        <v>7.8508616757762208</v>
      </c>
      <c r="E62" s="106">
        <f>+IF(IFERROR(ABS(datos!AM240),0)&gt;0,datos!AM219,"-")</f>
        <v>3.0697060471212487</v>
      </c>
      <c r="F62" s="162"/>
      <c r="G62" s="162"/>
      <c r="H62" s="163"/>
      <c r="I62" s="163"/>
      <c r="J62" s="163"/>
      <c r="K62" s="163"/>
      <c r="L62" s="163"/>
      <c r="M62" s="163"/>
      <c r="N62" s="163"/>
      <c r="O62" s="163"/>
    </row>
    <row r="63" spans="1:16" s="28" customFormat="1" ht="18" customHeight="1" x14ac:dyDescent="0.25">
      <c r="A63" s="69"/>
      <c r="B63" s="88" t="s">
        <v>18</v>
      </c>
      <c r="C63" s="110">
        <f>+IF(IFERROR(ABS(datos!Z241),0)&gt;0,datos!Z220,"-")</f>
        <v>7.6941712320398974</v>
      </c>
      <c r="D63" s="105">
        <f>+IF(IFERROR(ABS(datos!AA241),0)&gt;0,datos!AA220,"-")</f>
        <v>7.4583643489745626</v>
      </c>
      <c r="E63" s="106">
        <f>+IF(IFERROR(ABS(datos!AM241),0)&gt;0,datos!AM220,"-")</f>
        <v>2.9325298160545628</v>
      </c>
      <c r="F63" s="162"/>
      <c r="G63" s="162"/>
      <c r="H63" s="163"/>
      <c r="I63" s="163"/>
      <c r="J63" s="163"/>
      <c r="K63" s="163"/>
      <c r="L63" s="163"/>
      <c r="M63" s="163"/>
      <c r="N63" s="163"/>
      <c r="O63" s="163"/>
    </row>
    <row r="64" spans="1:16" s="28" customFormat="1" ht="18" customHeight="1" x14ac:dyDescent="0.25">
      <c r="A64" s="69"/>
      <c r="B64" s="88" t="s">
        <v>19</v>
      </c>
      <c r="C64" s="110">
        <f>+IF(IFERROR(ABS(datos!Z242),0)&gt;0,datos!Z221,"-")</f>
        <v>7.2275828021838402</v>
      </c>
      <c r="D64" s="105">
        <f>+IF(IFERROR(ABS(datos!AA242),0)&gt;0,datos!AA221,"-")</f>
        <v>7.2092249273860274</v>
      </c>
      <c r="E64" s="106">
        <f>+IF(IFERROR(ABS(datos!AM242),0)&gt;0,datos!AM221,"-")</f>
        <v>2.100527055880431</v>
      </c>
      <c r="F64" s="162"/>
      <c r="G64" s="162"/>
      <c r="H64" s="163"/>
      <c r="I64" s="163"/>
      <c r="J64" s="163"/>
      <c r="K64" s="163"/>
      <c r="L64" s="163"/>
      <c r="M64" s="163"/>
      <c r="N64" s="163"/>
      <c r="O64" s="163"/>
    </row>
    <row r="65" spans="1:15" s="28" customFormat="1" ht="18" customHeight="1" thickBot="1" x14ac:dyDescent="0.3">
      <c r="A65" s="69"/>
      <c r="B65" s="89" t="s">
        <v>20</v>
      </c>
      <c r="C65" s="111">
        <f>+IF(IFERROR(ABS(datos!Z243),0)&gt;0,datos!Z222,"-")</f>
        <v>6.7372910407027469</v>
      </c>
      <c r="D65" s="112">
        <f>+IF(IFERROR(ABS(datos!AA243),0)&gt;0,datos!AA222,"-")</f>
        <v>6.6764627294411234</v>
      </c>
      <c r="E65" s="113">
        <f>+IF(IFERROR(ABS(datos!AM243),0)&gt;0,datos!AM222,"-")</f>
        <v>3.0386110299759896</v>
      </c>
      <c r="F65" s="162"/>
      <c r="G65" s="162"/>
      <c r="H65" s="163"/>
      <c r="I65" s="163"/>
      <c r="J65" s="163"/>
      <c r="K65" s="163"/>
      <c r="L65" s="163"/>
      <c r="M65" s="163"/>
      <c r="N65" s="163"/>
      <c r="O65" s="163"/>
    </row>
    <row r="66" spans="1:15" x14ac:dyDescent="0.25">
      <c r="A66" s="2"/>
      <c r="B66" s="257" t="s">
        <v>383</v>
      </c>
      <c r="C66" s="184"/>
      <c r="D66" s="184"/>
      <c r="E66" s="184"/>
      <c r="F66" s="168"/>
      <c r="G66" s="168"/>
      <c r="H66" s="169"/>
      <c r="I66" s="169"/>
      <c r="J66" s="169"/>
      <c r="K66" s="169"/>
      <c r="L66" s="169"/>
      <c r="M66" s="169"/>
      <c r="N66" s="169"/>
      <c r="O66" s="169"/>
    </row>
    <row r="67" spans="1:15" x14ac:dyDescent="0.25">
      <c r="C67" s="202"/>
      <c r="D67" s="202"/>
      <c r="E67" s="202"/>
      <c r="F67" s="169"/>
      <c r="G67" s="169"/>
      <c r="H67" s="169"/>
      <c r="I67" s="169"/>
      <c r="J67" s="169"/>
      <c r="K67" s="169"/>
      <c r="L67" s="169"/>
      <c r="M67" s="169"/>
      <c r="N67" s="169"/>
      <c r="O67" s="169"/>
    </row>
  </sheetData>
  <mergeCells count="1">
    <mergeCell ref="E2:F3"/>
  </mergeCells>
  <pageMargins left="0.7" right="0.7" top="0.75" bottom="0.75" header="0.3" footer="0.3"/>
  <pageSetup paperSize="9" scale="55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P67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2.42578125" style="26" customWidth="1"/>
    <col min="2" max="2" width="43" style="26" customWidth="1"/>
    <col min="3" max="9" width="14" style="27" customWidth="1"/>
    <col min="10" max="11" width="14" style="26" customWidth="1"/>
    <col min="12" max="12" width="7.85546875" style="26" customWidth="1"/>
    <col min="13" max="16384" width="11.42578125" style="26"/>
  </cols>
  <sheetData>
    <row r="1" spans="1:12" ht="52.5" customHeight="1" x14ac:dyDescent="0.25">
      <c r="A1" s="2"/>
      <c r="B1" s="34"/>
      <c r="C1" s="35"/>
      <c r="D1" s="35"/>
      <c r="E1" s="35"/>
      <c r="F1" s="35"/>
      <c r="G1" s="35"/>
      <c r="H1" s="35"/>
      <c r="I1" s="35"/>
      <c r="J1" s="35"/>
      <c r="K1" s="35"/>
      <c r="L1"/>
    </row>
    <row r="2" spans="1:12" ht="28.5" x14ac:dyDescent="0.45">
      <c r="A2" s="2"/>
      <c r="B2" s="9"/>
      <c r="C2" s="3"/>
      <c r="D2" s="3"/>
      <c r="E2" s="3"/>
      <c r="F2" s="3"/>
      <c r="G2" s="3"/>
      <c r="H2" s="3"/>
      <c r="I2" s="38"/>
      <c r="J2" s="382"/>
      <c r="K2" s="382"/>
      <c r="L2" s="2"/>
    </row>
    <row r="3" spans="1:12" ht="24" customHeight="1" x14ac:dyDescent="0.3">
      <c r="A3" s="2"/>
      <c r="B3" s="48"/>
      <c r="C3" s="3"/>
      <c r="D3" s="3"/>
      <c r="E3" s="3"/>
      <c r="F3" s="3"/>
      <c r="G3" s="3"/>
      <c r="H3" s="3"/>
      <c r="I3" s="38"/>
      <c r="J3" s="382"/>
      <c r="K3" s="382"/>
      <c r="L3" s="2"/>
    </row>
    <row r="4" spans="1:12" x14ac:dyDescent="0.25">
      <c r="A4" s="2"/>
      <c r="B4"/>
      <c r="C4"/>
      <c r="D4"/>
      <c r="E4"/>
      <c r="F4"/>
      <c r="G4"/>
      <c r="H4"/>
      <c r="I4"/>
      <c r="J4"/>
      <c r="K4" s="2"/>
      <c r="L4" s="2"/>
    </row>
    <row r="5" spans="1:12" ht="15.75" thickBot="1" x14ac:dyDescent="0.3">
      <c r="A5" s="2"/>
      <c r="B5" s="46"/>
      <c r="C5" s="47"/>
      <c r="D5" s="47"/>
      <c r="E5" s="47"/>
      <c r="F5" s="47"/>
      <c r="G5" s="47"/>
      <c r="H5" s="47"/>
      <c r="I5" s="47"/>
      <c r="J5" s="47"/>
      <c r="K5" s="47"/>
      <c r="L5" s="2"/>
    </row>
    <row r="6" spans="1:12" ht="50.1" customHeight="1" thickBot="1" x14ac:dyDescent="0.3">
      <c r="A6" s="2"/>
      <c r="B6"/>
      <c r="C6" s="347" t="s">
        <v>428</v>
      </c>
      <c r="D6" s="7" t="s">
        <v>268</v>
      </c>
      <c r="E6" s="205" t="s">
        <v>275</v>
      </c>
      <c r="F6" s="205" t="s">
        <v>276</v>
      </c>
      <c r="G6" s="205" t="s">
        <v>277</v>
      </c>
      <c r="H6" s="7" t="s">
        <v>278</v>
      </c>
      <c r="I6" s="348" t="s">
        <v>439</v>
      </c>
      <c r="J6" s="8" t="s">
        <v>269</v>
      </c>
      <c r="K6"/>
      <c r="L6"/>
    </row>
    <row r="7" spans="1:12" s="28" customFormat="1" ht="18" customHeight="1" x14ac:dyDescent="0.25">
      <c r="A7" s="69"/>
      <c r="B7" s="77" t="s">
        <v>302</v>
      </c>
      <c r="C7" s="109">
        <f>+datos!C47/1000000</f>
        <v>95.327259999999995</v>
      </c>
      <c r="D7" s="107">
        <f>+datos!D47/1000000</f>
        <v>70.797809999999998</v>
      </c>
      <c r="E7" s="107">
        <f>+datos!E47/1000000</f>
        <v>43.214190000000002</v>
      </c>
      <c r="F7" s="107">
        <f>+datos!H47/1000000</f>
        <v>23.487439999999999</v>
      </c>
      <c r="G7" s="107">
        <f>+datos!K47/1000000</f>
        <v>3.2530800000000002</v>
      </c>
      <c r="H7" s="107">
        <f>+datos!Q47/1000000</f>
        <v>5.4672400000000003</v>
      </c>
      <c r="I7" s="107">
        <f>+datos!T47/1000000</f>
        <v>12.90962</v>
      </c>
      <c r="J7" s="108">
        <f>+datos!W47/1000000</f>
        <v>5.1750720000000001</v>
      </c>
      <c r="K7" s="20"/>
      <c r="L7" s="20"/>
    </row>
    <row r="8" spans="1:12" s="28" customFormat="1" ht="18" customHeight="1" x14ac:dyDescent="0.25">
      <c r="A8" s="69"/>
      <c r="B8" s="78" t="s">
        <v>303</v>
      </c>
      <c r="C8" s="110">
        <f>+datos!C55/1000000</f>
        <v>41.671190000000003</v>
      </c>
      <c r="D8" s="105">
        <f>+datos!D55/1000000</f>
        <v>28.725470749999999</v>
      </c>
      <c r="E8" s="105">
        <f>+datos!E55/1000000</f>
        <v>17.9903525</v>
      </c>
      <c r="F8" s="105">
        <f>+datos!H55/1000000</f>
        <v>8.8642505000000007</v>
      </c>
      <c r="G8" s="105">
        <f>+datos!K55/1000000</f>
        <v>1.4673745</v>
      </c>
      <c r="H8" s="105">
        <f>+datos!Q55/1000000</f>
        <v>1.92480875</v>
      </c>
      <c r="I8" s="105">
        <f>+datos!T55/1000000</f>
        <v>7.5581942499999997</v>
      </c>
      <c r="J8" s="106">
        <f>+datos!W55/1000000</f>
        <v>3.4627162500000002</v>
      </c>
      <c r="K8" s="20"/>
      <c r="L8" s="20"/>
    </row>
    <row r="9" spans="1:12" s="28" customFormat="1" ht="18" customHeight="1" x14ac:dyDescent="0.25">
      <c r="A9" s="69"/>
      <c r="B9" s="78" t="s">
        <v>361</v>
      </c>
      <c r="C9" s="110">
        <f>+datos!C$46/1000000</f>
        <v>433.37130000000002</v>
      </c>
      <c r="D9" s="105">
        <f>+datos!D$46/1000000</f>
        <v>293.25880000000001</v>
      </c>
      <c r="E9" s="105">
        <f>+datos!E$46/1000000</f>
        <v>200.08680000000001</v>
      </c>
      <c r="F9" s="105">
        <f>+datos!H$46/1000000</f>
        <v>76.683040000000005</v>
      </c>
      <c r="G9" s="105">
        <f>+datos!K46/1000000</f>
        <v>13.647550000000001</v>
      </c>
      <c r="H9" s="105">
        <f>+datos!Q46/1000000</f>
        <v>23.340699999999998</v>
      </c>
      <c r="I9" s="105">
        <f>+datos!T46/1000000</f>
        <v>90.867360000000005</v>
      </c>
      <c r="J9" s="106">
        <f>+datos!W46/1000000</f>
        <v>20.998259999999998</v>
      </c>
      <c r="K9" s="20"/>
      <c r="L9" s="20"/>
    </row>
    <row r="10" spans="1:12" s="28" customFormat="1" ht="18" customHeight="1" x14ac:dyDescent="0.25">
      <c r="A10" s="69"/>
      <c r="B10" s="78" t="s">
        <v>357</v>
      </c>
      <c r="C10" s="110">
        <f>+datos!C48</f>
        <v>36.695005233744027</v>
      </c>
      <c r="D10" s="105">
        <f>+datos!D48</f>
        <v>27.367383029371794</v>
      </c>
      <c r="E10" s="105">
        <f>+datos!E48</f>
        <v>19.755819187153069</v>
      </c>
      <c r="F10" s="105">
        <f>+datos!H48</f>
        <v>12.218080379169049</v>
      </c>
      <c r="G10" s="105">
        <f>+datos!K48</f>
        <v>3.3334145824258714</v>
      </c>
      <c r="H10" s="105">
        <f>+datos!Q48</f>
        <v>3.8711223172836604</v>
      </c>
      <c r="I10" s="105">
        <f>+datos!T48</f>
        <v>12.25829247775434</v>
      </c>
      <c r="J10" s="106">
        <f>+datos!W48</f>
        <v>5.0170322286619884</v>
      </c>
      <c r="K10" s="20"/>
      <c r="L10" s="20"/>
    </row>
    <row r="11" spans="1:12" s="28" customFormat="1" ht="18" customHeight="1" x14ac:dyDescent="0.25">
      <c r="A11" s="69"/>
      <c r="B11" s="78" t="s">
        <v>4</v>
      </c>
      <c r="C11" s="110">
        <f>+datos!C51</f>
        <v>4.21</v>
      </c>
      <c r="D11" s="105">
        <f>+datos!D51</f>
        <v>4.17</v>
      </c>
      <c r="E11" s="105">
        <f>+datos!E51</f>
        <v>3.59</v>
      </c>
      <c r="F11" s="105">
        <f>+datos!H51</f>
        <v>2.94</v>
      </c>
      <c r="G11" s="105">
        <f>+datos!K51</f>
        <v>1.77</v>
      </c>
      <c r="H11" s="105">
        <f>+datos!Q51</f>
        <v>2.61</v>
      </c>
      <c r="I11" s="105">
        <f>+datos!T51</f>
        <v>1.75</v>
      </c>
      <c r="J11" s="106">
        <f>+datos!W51</f>
        <v>1.42</v>
      </c>
      <c r="K11" s="20"/>
      <c r="L11" s="20"/>
    </row>
    <row r="12" spans="1:12" s="28" customFormat="1" ht="18" customHeight="1" x14ac:dyDescent="0.25">
      <c r="A12" s="69"/>
      <c r="B12" s="78" t="s">
        <v>299</v>
      </c>
      <c r="C12" s="110">
        <f>+datos!C50</f>
        <v>8.06</v>
      </c>
      <c r="D12" s="105">
        <f>+datos!D50</f>
        <v>8.02</v>
      </c>
      <c r="E12" s="105">
        <f>+datos!E50</f>
        <v>6.78</v>
      </c>
      <c r="F12" s="105">
        <f>+datos!H50</f>
        <v>5.96</v>
      </c>
      <c r="G12" s="105">
        <f>+datos!K50</f>
        <v>3.03</v>
      </c>
      <c r="H12" s="105">
        <f>+datos!Q50</f>
        <v>4.38</v>
      </c>
      <c r="I12" s="105">
        <f>+datos!T50</f>
        <v>3.27</v>
      </c>
      <c r="J12" s="106">
        <f>+datos!W50</f>
        <v>3.2</v>
      </c>
      <c r="K12" s="20"/>
      <c r="L12" s="20"/>
    </row>
    <row r="13" spans="1:12" s="28" customFormat="1" ht="18" customHeight="1" x14ac:dyDescent="0.25">
      <c r="A13" s="69"/>
      <c r="B13" s="78" t="s">
        <v>300</v>
      </c>
      <c r="C13" s="110">
        <f>+datos!C56</f>
        <v>3.52164988007971</v>
      </c>
      <c r="D13" s="105">
        <f>+datos!D56</f>
        <v>3.2550008912154036</v>
      </c>
      <c r="E13" s="105">
        <f>+datos!E56</f>
        <v>2.8239815696038169</v>
      </c>
      <c r="F13" s="105">
        <f>+datos!H56</f>
        <v>2.2498640195639235</v>
      </c>
      <c r="G13" s="105">
        <f>+datos!K56</f>
        <v>1.3651138234828963</v>
      </c>
      <c r="H13" s="105">
        <f>+datos!Q56</f>
        <v>1.5419415734333519</v>
      </c>
      <c r="I13" s="105">
        <f>+datos!T56</f>
        <v>1.9120766495854153</v>
      </c>
      <c r="J13" s="106">
        <f>+datos!W56</f>
        <v>2.1403620493776185</v>
      </c>
      <c r="K13" s="20"/>
      <c r="L13" s="20"/>
    </row>
    <row r="14" spans="1:12" s="28" customFormat="1" ht="18" customHeight="1" x14ac:dyDescent="0.25">
      <c r="A14" s="69"/>
      <c r="B14" s="78" t="s">
        <v>301</v>
      </c>
      <c r="C14" s="110">
        <f>+datos!C53</f>
        <v>1.91</v>
      </c>
      <c r="D14" s="105">
        <f>+datos!D53</f>
        <v>1.92</v>
      </c>
      <c r="E14" s="105">
        <f>+datos!E53</f>
        <v>1.89</v>
      </c>
      <c r="F14" s="105">
        <f>+datos!H53</f>
        <v>2.0299999999999998</v>
      </c>
      <c r="G14" s="105">
        <f>+datos!K53</f>
        <v>1.71</v>
      </c>
      <c r="H14" s="105">
        <f>+datos!Q53</f>
        <v>1.68</v>
      </c>
      <c r="I14" s="105">
        <f>+datos!T53</f>
        <v>1.86</v>
      </c>
      <c r="J14" s="106">
        <f>+datos!W53</f>
        <v>2.25</v>
      </c>
      <c r="K14" s="20"/>
      <c r="L14" s="20"/>
    </row>
    <row r="15" spans="1:12" s="28" customFormat="1" ht="18" customHeight="1" x14ac:dyDescent="0.25">
      <c r="A15" s="69"/>
      <c r="B15" s="79" t="s">
        <v>317</v>
      </c>
      <c r="C15" s="110">
        <f>+datos!C58</f>
        <v>1.2922696078093898</v>
      </c>
      <c r="D15" s="105">
        <f>+datos!D58</f>
        <v>0.89080856150838506</v>
      </c>
      <c r="E15" s="105">
        <f>+datos!E58</f>
        <v>0.5579006927694572</v>
      </c>
      <c r="F15" s="105">
        <f>+datos!H58</f>
        <v>0.27489019433232381</v>
      </c>
      <c r="G15" s="105">
        <f>+datos!K58</f>
        <v>4.5504903258690228E-2</v>
      </c>
      <c r="H15" s="105">
        <f>+datos!Q58</f>
        <v>5.9690444368653305E-2</v>
      </c>
      <c r="I15" s="105">
        <f>+datos!T58</f>
        <v>0.23438794810502617</v>
      </c>
      <c r="J15" s="106">
        <f>+datos!W58</f>
        <v>0.10738265382732534</v>
      </c>
      <c r="K15" s="20"/>
      <c r="L15" s="20"/>
    </row>
    <row r="16" spans="1:12" s="28" customFormat="1" ht="18" customHeight="1" x14ac:dyDescent="0.25">
      <c r="A16" s="69"/>
      <c r="B16" s="79" t="s">
        <v>316</v>
      </c>
      <c r="C16" s="110">
        <f>+datos!C59</f>
        <v>13.43932246443755</v>
      </c>
      <c r="D16" s="105">
        <f>+datos!D59</f>
        <v>9.0942791521588973</v>
      </c>
      <c r="E16" s="105">
        <f>+datos!E59</f>
        <v>6.2049125682236532</v>
      </c>
      <c r="F16" s="105">
        <f>+datos!H59</f>
        <v>2.3780257301610956</v>
      </c>
      <c r="G16" s="105">
        <f>+datos!K59</f>
        <v>0.42322559269507393</v>
      </c>
      <c r="H16" s="105">
        <f>+datos!Q59</f>
        <v>0.72382087564565889</v>
      </c>
      <c r="I16" s="105">
        <f>+datos!T59</f>
        <v>2.8178971531620443</v>
      </c>
      <c r="J16" s="106">
        <f>+datos!W59</f>
        <v>0.65117922514042914</v>
      </c>
      <c r="K16" s="20"/>
      <c r="L16" s="20"/>
    </row>
    <row r="17" spans="1:15" s="28" customFormat="1" ht="18" customHeight="1" thickBot="1" x14ac:dyDescent="0.3">
      <c r="A17" s="69"/>
      <c r="B17" s="80" t="s">
        <v>360</v>
      </c>
      <c r="C17" s="111">
        <f>+datos!C57</f>
        <v>10.399782199644406</v>
      </c>
      <c r="D17" s="112">
        <f>+datos!D57</f>
        <v>10.209016330916004</v>
      </c>
      <c r="E17" s="112">
        <f>+datos!E57</f>
        <v>11.121894359768659</v>
      </c>
      <c r="F17" s="112">
        <f>+datos!H57</f>
        <v>8.6508205064827539</v>
      </c>
      <c r="G17" s="112">
        <f>+datos!K57</f>
        <v>9.3006591023627578</v>
      </c>
      <c r="H17" s="112">
        <f>+datos!Q57</f>
        <v>12.126243711225856</v>
      </c>
      <c r="I17" s="112">
        <f>+datos!T57</f>
        <v>12.022363675027272</v>
      </c>
      <c r="J17" s="113">
        <f>+datos!W57</f>
        <v>6.0641006897403162</v>
      </c>
      <c r="K17" s="20"/>
      <c r="L17" s="20"/>
    </row>
    <row r="18" spans="1:15" s="28" customFormat="1" ht="18" customHeight="1" x14ac:dyDescent="0.25">
      <c r="A18" s="69"/>
      <c r="B18" s="256" t="s">
        <v>261</v>
      </c>
      <c r="C18" s="54"/>
      <c r="D18" s="54"/>
      <c r="E18" s="54"/>
      <c r="F18" s="54"/>
      <c r="G18" s="54"/>
      <c r="H18" s="54"/>
      <c r="I18" s="54"/>
      <c r="J18" s="54"/>
      <c r="K18" s="20"/>
      <c r="L18" s="20"/>
    </row>
    <row r="19" spans="1:15" x14ac:dyDescent="0.25">
      <c r="A19" s="2"/>
      <c r="B19" s="32"/>
      <c r="C19" s="1"/>
      <c r="D19" s="1"/>
      <c r="E19" s="1"/>
      <c r="F19" s="1"/>
      <c r="G19" s="1"/>
      <c r="H19" s="1"/>
      <c r="I19" s="1"/>
      <c r="J19" s="1"/>
      <c r="K19"/>
      <c r="L19"/>
    </row>
    <row r="20" spans="1:15" ht="24.75" customHeight="1" x14ac:dyDescent="0.25">
      <c r="A20" s="2"/>
      <c r="B20" s="44"/>
      <c r="C20" s="45"/>
      <c r="D20" s="45"/>
      <c r="E20" s="45"/>
      <c r="F20" s="45"/>
      <c r="G20" s="45"/>
      <c r="H20" s="45"/>
      <c r="I20" s="45"/>
      <c r="J20" s="45"/>
      <c r="K20" s="45"/>
      <c r="L20" s="32"/>
    </row>
    <row r="21" spans="1:15" ht="24.75" customHeight="1" thickBot="1" x14ac:dyDescent="0.3">
      <c r="A21" s="2"/>
      <c r="B21" s="44"/>
      <c r="C21" s="45"/>
      <c r="D21" s="45"/>
      <c r="E21" s="45"/>
      <c r="F21" s="45"/>
      <c r="G21" s="45"/>
      <c r="H21" s="45"/>
      <c r="I21" s="45"/>
      <c r="J21" s="45"/>
      <c r="K21" s="45"/>
      <c r="L21" s="32"/>
    </row>
    <row r="22" spans="1:15" ht="50.1" customHeight="1" thickBot="1" x14ac:dyDescent="0.3">
      <c r="A22" s="2"/>
      <c r="B22" s="11" t="s">
        <v>318</v>
      </c>
      <c r="C22" s="347" t="s">
        <v>428</v>
      </c>
      <c r="D22" s="7" t="s">
        <v>268</v>
      </c>
      <c r="E22" s="205" t="s">
        <v>275</v>
      </c>
      <c r="F22" s="205" t="s">
        <v>276</v>
      </c>
      <c r="G22" s="205" t="s">
        <v>277</v>
      </c>
      <c r="H22" s="7" t="s">
        <v>278</v>
      </c>
      <c r="I22" s="348" t="s">
        <v>439</v>
      </c>
      <c r="J22" s="8" t="s">
        <v>269</v>
      </c>
      <c r="K22" s="130" t="s">
        <v>298</v>
      </c>
      <c r="L22"/>
    </row>
    <row r="23" spans="1:15" s="28" customFormat="1" ht="18" customHeight="1" x14ac:dyDescent="0.25">
      <c r="A23" s="69"/>
      <c r="B23" s="77" t="s">
        <v>12</v>
      </c>
      <c r="C23" s="214">
        <v>100</v>
      </c>
      <c r="D23" s="281">
        <v>100</v>
      </c>
      <c r="E23" s="215">
        <v>100</v>
      </c>
      <c r="F23" s="215">
        <v>100</v>
      </c>
      <c r="G23" s="215">
        <v>100</v>
      </c>
      <c r="H23" s="215">
        <v>100</v>
      </c>
      <c r="I23" s="215">
        <v>100</v>
      </c>
      <c r="J23" s="216">
        <v>100</v>
      </c>
      <c r="K23" s="217">
        <v>100</v>
      </c>
      <c r="L23" s="162"/>
      <c r="M23" s="163"/>
      <c r="N23" s="163"/>
      <c r="O23" s="163"/>
    </row>
    <row r="24" spans="1:15" s="28" customFormat="1" ht="18" customHeight="1" x14ac:dyDescent="0.25">
      <c r="A24" s="69"/>
      <c r="B24" s="88" t="s">
        <v>5</v>
      </c>
      <c r="C24" s="279">
        <f>+IF(IFERROR(ABS(datos!C266),0)&gt;0,datos!C162/datos!$C$152*100,"-")</f>
        <v>1.9839980714855332</v>
      </c>
      <c r="D24" s="282">
        <f>+IF(IFERROR(ABS(datos!D266),0)&gt;0,datos!D162/datos!$D$152*100,"-")</f>
        <v>1.2972124420232771</v>
      </c>
      <c r="E24" s="280">
        <f>+IF(IFERROR(ABS(datos!E266),0)&gt;0,datos!E162/datos!$E$152*100,"-")</f>
        <v>0.96686528198260802</v>
      </c>
      <c r="F24" s="140">
        <f>+IF(IFERROR(ABS(datos!H266),0)&gt;0,datos!H162/datos!H$152*100,"-")</f>
        <v>1.5326744847458897</v>
      </c>
      <c r="G24" s="140">
        <f>+IF(IFERROR(ABS(datos!K266),0)&gt;0,datos!K162/datos!K$152*100,"-")</f>
        <v>1.558891880925154</v>
      </c>
      <c r="H24" s="140">
        <f>+IF(IFERROR(ABS(datos!Q266),0)&gt;0,datos!Q162/datos!$Q$152*100,"-")</f>
        <v>10.031423533629399</v>
      </c>
      <c r="I24" s="140">
        <f>+IF(IFERROR(ABS(datos!T266),0)&gt;0,datos!T162/datos!$T$152*100,"-")</f>
        <v>0.87169877966973464</v>
      </c>
      <c r="J24" s="148">
        <f>+IF(IFERROR(ABS(datos!W266),0)&gt;0,datos!W162/datos!$W$152*100,"-")</f>
        <v>1.9307750694096621</v>
      </c>
      <c r="K24" s="132">
        <f>+'BEB ESPIRITUOSAS'!J23</f>
        <v>9.2796901025746497</v>
      </c>
      <c r="L24" s="162"/>
      <c r="M24" s="163"/>
      <c r="N24" s="163"/>
      <c r="O24" s="163"/>
    </row>
    <row r="25" spans="1:15" s="28" customFormat="1" ht="18" customHeight="1" x14ac:dyDescent="0.25">
      <c r="A25" s="69"/>
      <c r="B25" s="88" t="s">
        <v>6</v>
      </c>
      <c r="C25" s="157">
        <f>+IF(IFERROR(ABS(datos!C267),0)&gt;0,datos!C163/datos!$C$152*100,"-")</f>
        <v>6.3605310799869832</v>
      </c>
      <c r="D25" s="146">
        <f>+IF(IFERROR(ABS(datos!D267),0)&gt;0,datos!D163/datos!$D$152*100,"-")</f>
        <v>5.1366913750580698</v>
      </c>
      <c r="E25" s="140">
        <f>+IF(IFERROR(ABS(datos!E267),0)&gt;0,datos!E163/datos!$E$152*100,"-")</f>
        <v>3.0910286644271245</v>
      </c>
      <c r="F25" s="140">
        <f>+IF(IFERROR(ABS(datos!H267),0)&gt;0,datos!H163/datos!$H$152*100,"-")</f>
        <v>8.2292833957212874</v>
      </c>
      <c r="G25" s="140">
        <f>+IF(IFERROR(ABS(datos!K267),0)&gt;0,datos!K163/datos!K$152*100,"-")</f>
        <v>7.139756784339764</v>
      </c>
      <c r="H25" s="140">
        <f>+IF(IFERROR(ABS(datos!Q267),0)&gt;0,datos!Q163/datos!$Q$152*100,"-")</f>
        <v>16.514621637242925</v>
      </c>
      <c r="I25" s="140">
        <f>+IF(IFERROR(ABS(datos!T267),0)&gt;0,datos!T163/datos!$T$152*100,"-")</f>
        <v>6.2485805159253331</v>
      </c>
      <c r="J25" s="148">
        <f>+IF(IFERROR(ABS(datos!W267),0)&gt;0,datos!W163/datos!$W$152*100,"-")</f>
        <v>8.3892939074084385</v>
      </c>
      <c r="K25" s="132">
        <f>+'BEB ESPIRITUOSAS'!J24</f>
        <v>16.628754715826677</v>
      </c>
      <c r="L25" s="162"/>
      <c r="M25" s="163"/>
      <c r="N25" s="163"/>
      <c r="O25" s="163"/>
    </row>
    <row r="26" spans="1:15" s="28" customFormat="1" ht="18" customHeight="1" x14ac:dyDescent="0.25">
      <c r="A26" s="69"/>
      <c r="B26" s="88" t="s">
        <v>7</v>
      </c>
      <c r="C26" s="157">
        <f>+IF(IFERROR(ABS(datos!C268),0)&gt;0,datos!C164/datos!$C$152*100,"-")</f>
        <v>24.364992762825661</v>
      </c>
      <c r="D26" s="140">
        <f>+IF(IFERROR(ABS(datos!D268),0)&gt;0,datos!D164/datos!$D$152*100,"-")</f>
        <v>22.566065249758431</v>
      </c>
      <c r="E26" s="140">
        <f>+IF(IFERROR(ABS(datos!E268),0)&gt;0,datos!E164/datos!$E$152*100,"-")</f>
        <v>23.543794295346043</v>
      </c>
      <c r="F26" s="140">
        <f>+IF(IFERROR(ABS(datos!H268),0)&gt;0,datos!H164/datos!$H$152*100,"-")</f>
        <v>18.147516289557313</v>
      </c>
      <c r="G26" s="140">
        <f>+IF(IFERROR(ABS(datos!K268),0)&gt;0,datos!K164/datos!K$152*100,"-")</f>
        <v>37.131979539390365</v>
      </c>
      <c r="H26" s="140">
        <f>+IF(IFERROR(ABS(datos!Q268),0)&gt;0,datos!Q164/datos!$Q$152*100,"-")</f>
        <v>25.157044505088489</v>
      </c>
      <c r="I26" s="140">
        <f>+IF(IFERROR(ABS(datos!T268),0)&gt;0,datos!T164/datos!$T$152*100,"-")</f>
        <v>26.461414046269372</v>
      </c>
      <c r="J26" s="148">
        <f>+IF(IFERROR(ABS(datos!W268),0)&gt;0,datos!W164/datos!$W$152*100,"-")</f>
        <v>41.491577315252812</v>
      </c>
      <c r="K26" s="132">
        <f>+'BEB ESPIRITUOSAS'!J25</f>
        <v>33.651123940694958</v>
      </c>
      <c r="L26" s="162"/>
      <c r="M26" s="163"/>
      <c r="N26" s="163"/>
      <c r="O26" s="163"/>
    </row>
    <row r="27" spans="1:15" s="28" customFormat="1" ht="18" customHeight="1" thickBot="1" x14ac:dyDescent="0.3">
      <c r="A27" s="69"/>
      <c r="B27" s="89" t="s">
        <v>8</v>
      </c>
      <c r="C27" s="152">
        <f>+IF(IFERROR(ABS(datos!C269),0)&gt;0,datos!C165/datos!$C$152*100,"-")</f>
        <v>67.278100723759394</v>
      </c>
      <c r="D27" s="149">
        <f>+IF(IFERROR(ABS(datos!D269),0)&gt;0,datos!D165/datos!$D$152*100,"-")</f>
        <v>71.000035170579437</v>
      </c>
      <c r="E27" s="149">
        <f>+IF(IFERROR(ABS(datos!E269),0)&gt;0,datos!E165/datos!$E$152*100,"-")</f>
        <v>72.398325642572502</v>
      </c>
      <c r="F27" s="149">
        <f>+IF(IFERROR(ABS(datos!H269),0)&gt;0,datos!H165/datos!$H$152*100,"-")</f>
        <v>72.090530087570201</v>
      </c>
      <c r="G27" s="149">
        <f>+IF(IFERROR(ABS(datos!K269),0)&gt;0,datos!K165/datos!K$152*100,"-")</f>
        <v>54.1693410552461</v>
      </c>
      <c r="H27" s="149">
        <f>+IF(IFERROR(ABS(datos!Q269),0)&gt;0,datos!Q165/datos!$Q$152*100,"-")</f>
        <v>48.296910324039189</v>
      </c>
      <c r="I27" s="149">
        <f>+IF(IFERROR(ABS(datos!T269),0)&gt;0,datos!T165/datos!$T$152*100,"-")</f>
        <v>66.326824492122924</v>
      </c>
      <c r="J27" s="113">
        <f>+IF(IFERROR(ABS(datos!W269),0)&gt;0,datos!W165/datos!$W$152*100,"-")</f>
        <v>48.188353707929089</v>
      </c>
      <c r="K27" s="133">
        <f>+'BEB ESPIRITUOSAS'!J26</f>
        <v>40.440431240903713</v>
      </c>
      <c r="L27" s="162"/>
      <c r="M27" s="163"/>
      <c r="N27" s="163"/>
      <c r="O27" s="163"/>
    </row>
    <row r="28" spans="1:15" ht="8.25" customHeight="1" thickBot="1" x14ac:dyDescent="0.3">
      <c r="A28" s="2"/>
      <c r="B28" s="92"/>
      <c r="C28" s="158"/>
      <c r="D28" s="158"/>
      <c r="E28" s="158"/>
      <c r="F28" s="158"/>
      <c r="G28" s="158"/>
      <c r="H28" s="158"/>
      <c r="I28" s="158"/>
      <c r="J28" s="158"/>
      <c r="K28" s="134"/>
      <c r="L28" s="168"/>
      <c r="M28" s="169"/>
      <c r="N28" s="169"/>
      <c r="O28" s="169"/>
    </row>
    <row r="29" spans="1:15" s="28" customFormat="1" ht="18" customHeight="1" x14ac:dyDescent="0.25">
      <c r="A29" s="69"/>
      <c r="B29" s="90" t="s">
        <v>9</v>
      </c>
      <c r="C29" s="159">
        <f>+IF(IFERROR(ABS(datos!C270),0)&gt;0,datos!C166/datos!$C$152*100,"-")</f>
        <v>55.835130475794649</v>
      </c>
      <c r="D29" s="153">
        <f>+IF(IFERROR(ABS(datos!D270),0)&gt;0,datos!D166/datos!$D$152*100,"-")</f>
        <v>61.807236692773401</v>
      </c>
      <c r="E29" s="153">
        <f>+IF(IFERROR(ABS(datos!E270),0)&gt;0,datos!E166/datos!$E$152*100,"-")</f>
        <v>64.362099578865184</v>
      </c>
      <c r="F29" s="153">
        <f>+IF(IFERROR(ABS(datos!H270),0)&gt;0,datos!H166/datos!$H$152*100,"-")</f>
        <v>60.044858017732025</v>
      </c>
      <c r="G29" s="153">
        <f>+IF(IFERROR(ABS(datos!K270),0)&gt;0,datos!K166/datos!$K$152*100,"-")</f>
        <v>41.706505834470718</v>
      </c>
      <c r="H29" s="153">
        <f>+IF(IFERROR(ABS(datos!Q270),0)&gt;0,datos!Q166/datos!$Q$152*100,"-")</f>
        <v>31.646973610084792</v>
      </c>
      <c r="I29" s="153">
        <f>+IF(IFERROR(ABS(datos!T270),0)&gt;0,datos!T166/datos!$T$152*100,"-")</f>
        <v>38.014333497035544</v>
      </c>
      <c r="J29" s="154">
        <f>+IF(IFERROR(ABS(datos!W270),0)&gt;0,datos!W166/datos!$W$152*100,"-")</f>
        <v>47.805653718441022</v>
      </c>
      <c r="K29" s="135">
        <f>+'BEB ESPIRITUOSAS'!J28</f>
        <v>49.866711189648854</v>
      </c>
      <c r="L29" s="162"/>
      <c r="M29" s="163"/>
      <c r="N29" s="163"/>
      <c r="O29" s="163"/>
    </row>
    <row r="30" spans="1:15" s="28" customFormat="1" ht="18" customHeight="1" thickBot="1" x14ac:dyDescent="0.3">
      <c r="A30" s="69"/>
      <c r="B30" s="89" t="s">
        <v>10</v>
      </c>
      <c r="C30" s="152">
        <f>+IF(IFERROR(ABS(datos!C271),0)&gt;0,datos!C167/datos!$C$152*100,"-")</f>
        <v>44.164880014384131</v>
      </c>
      <c r="D30" s="149">
        <f>+IF(IFERROR(ABS(datos!D271),0)&gt;0,datos!D167/datos!$D$152*100,"-")</f>
        <v>38.192763307226599</v>
      </c>
      <c r="E30" s="149">
        <f>+IF(IFERROR(ABS(datos!E271),0)&gt;0,datos!E167/datos!$E$152*100,"-")</f>
        <v>35.637923561681937</v>
      </c>
      <c r="F30" s="149">
        <f>+IF(IFERROR(ABS(datos!H271),0)&gt;0,datos!H167/datos!$H$152*100,"-")</f>
        <v>39.955146239862664</v>
      </c>
      <c r="G30" s="149">
        <f>+IF(IFERROR(ABS(datos!K271),0)&gt;0,datos!K167/datos!$K$152*100,"-")</f>
        <v>58.293494165529282</v>
      </c>
      <c r="H30" s="149">
        <f>+IF(IFERROR(ABS(datos!Q271),0)&gt;0,datos!Q167/datos!$Q$152*100,"-")</f>
        <v>68.3530263899152</v>
      </c>
      <c r="I30" s="149">
        <f>+IF(IFERROR(ABS(datos!T271),0)&gt;0,datos!T167/datos!$T$152*100,"-")</f>
        <v>61.9856277721575</v>
      </c>
      <c r="J30" s="151">
        <f>+IF(IFERROR(ABS(datos!W271),0)&gt;0,datos!W167/datos!$W$152*100,"-")</f>
        <v>52.194346281558978</v>
      </c>
      <c r="K30" s="133">
        <f>+'BEB ESPIRITUOSAS'!J29</f>
        <v>50.133260796729807</v>
      </c>
      <c r="L30" s="162"/>
      <c r="M30" s="163"/>
      <c r="N30" s="163"/>
      <c r="O30" s="163"/>
    </row>
    <row r="31" spans="1:15" x14ac:dyDescent="0.25">
      <c r="A31" s="2"/>
      <c r="B31" s="257" t="s">
        <v>383</v>
      </c>
      <c r="C31" s="1"/>
      <c r="D31" s="1"/>
      <c r="E31" s="1"/>
      <c r="F31" s="1"/>
      <c r="G31" s="1"/>
      <c r="H31" s="1"/>
      <c r="I31" s="1"/>
      <c r="J31" s="1"/>
      <c r="K31"/>
      <c r="L31"/>
    </row>
    <row r="32" spans="1:15" ht="24.75" customHeight="1" thickBot="1" x14ac:dyDescent="0.3">
      <c r="A32" s="2"/>
      <c r="B32" s="44"/>
      <c r="C32" s="45"/>
      <c r="D32" s="45"/>
      <c r="E32" s="45"/>
      <c r="F32" s="45"/>
      <c r="G32" s="45"/>
      <c r="H32" s="45"/>
      <c r="I32" s="45"/>
      <c r="J32" s="45"/>
      <c r="K32" s="45"/>
      <c r="L32" s="32"/>
    </row>
    <row r="33" spans="1:16" ht="50.1" customHeight="1" thickBot="1" x14ac:dyDescent="0.3">
      <c r="A33" s="2"/>
      <c r="B33" s="11" t="s">
        <v>21</v>
      </c>
      <c r="C33" s="347" t="s">
        <v>428</v>
      </c>
      <c r="D33" s="7" t="s">
        <v>268</v>
      </c>
      <c r="E33" s="205" t="s">
        <v>275</v>
      </c>
      <c r="F33" s="205" t="s">
        <v>276</v>
      </c>
      <c r="G33" s="205" t="s">
        <v>277</v>
      </c>
      <c r="H33" s="7" t="s">
        <v>278</v>
      </c>
      <c r="I33" s="348" t="s">
        <v>439</v>
      </c>
      <c r="J33" s="8" t="s">
        <v>269</v>
      </c>
      <c r="K33"/>
      <c r="L33"/>
    </row>
    <row r="34" spans="1:16" s="28" customFormat="1" ht="18" customHeight="1" x14ac:dyDescent="0.25">
      <c r="A34" s="69"/>
      <c r="B34" s="77" t="s">
        <v>12</v>
      </c>
      <c r="C34" s="197">
        <f>+IF(IFERROR(ABS(datos!C256),0)&gt;0,datos!C214,"-")</f>
        <v>3.52164988007971</v>
      </c>
      <c r="D34" s="283">
        <f>+IF(IFERROR(ABS(datos!D256),0)&gt;0,datos!D214,"-")</f>
        <v>3.2550008912154036</v>
      </c>
      <c r="E34" s="141">
        <f>+IF(IFERROR(ABS(datos!E256),0)&gt;0,datos!E214,"-")</f>
        <v>2.8239815696038169</v>
      </c>
      <c r="F34" s="141">
        <f>+IF(IFERROR(ABS(datos!H256),0)&gt;0,datos!H214,"-")</f>
        <v>2.2498640195639235</v>
      </c>
      <c r="G34" s="141">
        <f>+IF(IFERROR(ABS(datos!K256),0)&gt;0,datos!K214,"-")</f>
        <v>1.3651138234828963</v>
      </c>
      <c r="H34" s="141">
        <f>+IF(IFERROR(ABS(datos!Q256),0)&gt;0,datos!Q214,"-")</f>
        <v>1.5419415734333519</v>
      </c>
      <c r="I34" s="141">
        <f>+IF(IFERROR(ABS(datos!T256),0)&gt;0,datos!T214,"-")</f>
        <v>1.9120766495854153</v>
      </c>
      <c r="J34" s="122">
        <f>+IF(IFERROR(ABS(datos!W256),0)&gt;0,datos!W214,"-")</f>
        <v>2.1403620493776185</v>
      </c>
      <c r="K34" s="162"/>
      <c r="L34" s="162"/>
      <c r="M34" s="163"/>
      <c r="N34" s="163"/>
      <c r="O34" s="163"/>
    </row>
    <row r="35" spans="1:16" s="28" customFormat="1" ht="18" customHeight="1" x14ac:dyDescent="0.25">
      <c r="A35" s="69"/>
      <c r="B35" s="88" t="s">
        <v>5</v>
      </c>
      <c r="C35" s="279">
        <f>+IF(IFERROR(ABS(datos!C245),0)&gt;0,datos!C224,"-")</f>
        <v>1.4128608975243619</v>
      </c>
      <c r="D35" s="282">
        <f>+IF(IFERROR(ABS(datos!D245),0)&gt;0,datos!D224,"-")</f>
        <v>1.4453936616727021</v>
      </c>
      <c r="E35" s="280">
        <f>+IF(IFERROR(ABS(datos!E245),0)&gt;0,datos!E224,"-")</f>
        <v>1.5822822397106491</v>
      </c>
      <c r="F35" s="140">
        <f>+IF(IFERROR(ABS(datos!H245),0)&gt;0,datos!H224,"-")</f>
        <v>1.2264746882951034</v>
      </c>
      <c r="G35" s="140">
        <f>+IF(IFERROR(ABS(datos!K245),0)&gt;0,datos!K224,"-")</f>
        <v>0.57133812429081221</v>
      </c>
      <c r="H35" s="140">
        <f>+IF(IFERROR(ABS(datos!Q245),0)&gt;0,datos!Q224,"-")</f>
        <v>1.1195703485545589</v>
      </c>
      <c r="I35" s="140">
        <f>+IF(IFERROR(ABS(datos!T245),0)&gt;0,datos!T224,"-")</f>
        <v>0.79955948604483784</v>
      </c>
      <c r="J35" s="148">
        <f>+IF(IFERROR(ABS(datos!W245),0)&gt;0,datos!W224,"-")</f>
        <v>1.3892052081345294</v>
      </c>
      <c r="K35" s="162"/>
      <c r="L35" s="162"/>
      <c r="M35" s="163"/>
      <c r="N35" s="163"/>
      <c r="O35" s="163"/>
    </row>
    <row r="36" spans="1:16" s="28" customFormat="1" ht="18" customHeight="1" x14ac:dyDescent="0.25">
      <c r="A36" s="69"/>
      <c r="B36" s="88" t="s">
        <v>6</v>
      </c>
      <c r="C36" s="157">
        <f>+IF(IFERROR(ABS(datos!C246),0)&gt;0,datos!C225,"-")</f>
        <v>1.9414876405870021</v>
      </c>
      <c r="D36" s="146">
        <f>+IF(IFERROR(ABS(datos!D246),0)&gt;0,datos!D225,"-")</f>
        <v>1.9041721501800397</v>
      </c>
      <c r="E36" s="140">
        <f>+IF(IFERROR(ABS(datos!E246),0)&gt;0,datos!E225,"-")</f>
        <v>1.6356528513320312</v>
      </c>
      <c r="F36" s="140">
        <f>+IF(IFERROR(ABS(datos!H246),0)&gt;0,datos!H225,"-")</f>
        <v>1.705457096016695</v>
      </c>
      <c r="G36" s="140">
        <f>+IF(IFERROR(ABS(datos!K246),0)&gt;0,datos!K225,"-")</f>
        <v>1.1451586648459473</v>
      </c>
      <c r="H36" s="140">
        <f>+IF(IFERROR(ABS(datos!Q246),0)&gt;0,datos!Q225,"-")</f>
        <v>1.035892599899334</v>
      </c>
      <c r="I36" s="140">
        <f>+IF(IFERROR(ABS(datos!T246),0)&gt;0,datos!T225,"-")</f>
        <v>1.4638262947334439</v>
      </c>
      <c r="J36" s="148">
        <f>+IF(IFERROR(ABS(datos!W246),0)&gt;0,datos!W225,"-")</f>
        <v>1.7210895203796894</v>
      </c>
      <c r="K36" s="162"/>
      <c r="L36" s="162"/>
      <c r="M36" s="163"/>
      <c r="N36" s="163"/>
      <c r="O36" s="163"/>
    </row>
    <row r="37" spans="1:16" s="28" customFormat="1" ht="18" customHeight="1" x14ac:dyDescent="0.25">
      <c r="A37" s="69"/>
      <c r="B37" s="88" t="s">
        <v>7</v>
      </c>
      <c r="C37" s="157">
        <f>+IF(IFERROR(ABS(datos!C247),0)&gt;0,datos!C226,"-")</f>
        <v>2.858551777345026</v>
      </c>
      <c r="D37" s="140">
        <f>+IF(IFERROR(ABS(datos!D247),0)&gt;0,datos!D226,"-")</f>
        <v>2.5110098942239563</v>
      </c>
      <c r="E37" s="140">
        <f>+IF(IFERROR(ABS(datos!E247),0)&gt;0,datos!E226,"-")</f>
        <v>2.310696853177665</v>
      </c>
      <c r="F37" s="140">
        <f>+IF(IFERROR(ABS(datos!H247),0)&gt;0,datos!H226,"-")</f>
        <v>1.8277435486894706</v>
      </c>
      <c r="G37" s="140">
        <f>+IF(IFERROR(ABS(datos!K247),0)&gt;0,datos!K226,"-")</f>
        <v>1.2940944459030479</v>
      </c>
      <c r="H37" s="140">
        <f>+IF(IFERROR(ABS(datos!Q247),0)&gt;0,datos!Q226,"-")</f>
        <v>1.1357274241984392</v>
      </c>
      <c r="I37" s="140">
        <f>+IF(IFERROR(ABS(datos!T247),0)&gt;0,datos!T226,"-")</f>
        <v>1.4932718803488532</v>
      </c>
      <c r="J37" s="148">
        <f>+IF(IFERROR(ABS(datos!W247),0)&gt;0,datos!W226,"-")</f>
        <v>2.1190340497570381</v>
      </c>
      <c r="K37" s="162"/>
      <c r="L37" s="162"/>
      <c r="M37" s="163"/>
      <c r="N37" s="163"/>
      <c r="O37" s="163"/>
    </row>
    <row r="38" spans="1:16" s="28" customFormat="1" ht="18" customHeight="1" thickBot="1" x14ac:dyDescent="0.3">
      <c r="A38" s="69"/>
      <c r="B38" s="89" t="s">
        <v>8</v>
      </c>
      <c r="C38" s="152">
        <f>+IF(IFERROR(ABS(datos!C248),0)&gt;0,datos!C227,"-")</f>
        <v>4.4601554776344043</v>
      </c>
      <c r="D38" s="149">
        <f>+IF(IFERROR(ABS(datos!D248),0)&gt;0,datos!D227,"-")</f>
        <v>4.0595341374071472</v>
      </c>
      <c r="E38" s="149">
        <f>+IF(IFERROR(ABS(datos!E248),0)&gt;0,datos!E227,"-")</f>
        <v>3.2842484815061717</v>
      </c>
      <c r="F38" s="149">
        <f>+IF(IFERROR(ABS(datos!H248),0)&gt;0,datos!H227,"-")</f>
        <v>2.63099007417618</v>
      </c>
      <c r="G38" s="149">
        <f>+IF(IFERROR(ABS(datos!K248),0)&gt;0,datos!K227,"-")</f>
        <v>1.5706092939379046</v>
      </c>
      <c r="H38" s="149">
        <f>+IF(IFERROR(ABS(datos!Q248),0)&gt;0,datos!Q227,"-")</f>
        <v>2.173792763852997</v>
      </c>
      <c r="I38" s="149">
        <f>+IF(IFERROR(ABS(datos!T248),0)&gt;0,datos!T227,"-")</f>
        <v>2.2426664800776632</v>
      </c>
      <c r="J38" s="113">
        <f>+IF(IFERROR(ABS(datos!W248),0)&gt;0,datos!W227,"-")</f>
        <v>2.3636869026959384</v>
      </c>
      <c r="K38" s="162"/>
      <c r="L38" s="162"/>
      <c r="M38" s="163"/>
      <c r="N38" s="163"/>
      <c r="O38" s="163"/>
    </row>
    <row r="39" spans="1:16" ht="15.75" thickBot="1" x14ac:dyDescent="0.3">
      <c r="A39" s="2"/>
      <c r="B39" s="92"/>
      <c r="C39" s="158"/>
      <c r="D39" s="158"/>
      <c r="E39" s="158"/>
      <c r="F39" s="158"/>
      <c r="G39" s="158"/>
      <c r="H39" s="158"/>
      <c r="I39" s="158"/>
      <c r="J39" s="158"/>
      <c r="K39" s="168"/>
      <c r="L39" s="168"/>
      <c r="M39" s="169"/>
      <c r="N39" s="169"/>
      <c r="O39" s="169"/>
    </row>
    <row r="40" spans="1:16" s="28" customFormat="1" ht="18" customHeight="1" x14ac:dyDescent="0.25">
      <c r="A40" s="69"/>
      <c r="B40" s="90" t="s">
        <v>9</v>
      </c>
      <c r="C40" s="159">
        <f>+IF(IFERROR(ABS(datos!C249),0)&gt;0,datos!C228,"-")</f>
        <v>3.9228957288442019</v>
      </c>
      <c r="D40" s="153">
        <f>+IF(IFERROR(ABS(datos!D249),0)&gt;0,datos!D228,"-")</f>
        <v>3.7879299533794031</v>
      </c>
      <c r="E40" s="153">
        <f>+IF(IFERROR(ABS(datos!E249),0)&gt;0,datos!E228,"-")</f>
        <v>3.1350893786454406</v>
      </c>
      <c r="F40" s="153">
        <f>+IF(IFERROR(ABS(datos!H249),0)&gt;0,datos!H228,"-")</f>
        <v>2.8306945445267391</v>
      </c>
      <c r="G40" s="153">
        <f>+IF(IFERROR(ABS(datos!K249),0)&gt;0,datos!K228,"-")</f>
        <v>1.9199690162664602</v>
      </c>
      <c r="H40" s="153">
        <f>+IF(IFERROR(ABS(datos!Q249),0)&gt;0,datos!Q228,"-")</f>
        <v>1.695711794660522</v>
      </c>
      <c r="I40" s="153">
        <f>+IF(IFERROR(ABS(datos!T249),0)&gt;0,datos!T228,"-")</f>
        <v>1.9288417052421654</v>
      </c>
      <c r="J40" s="153">
        <f>+IF(IFERROR(ABS(datos!W249),0)&gt;0,datos!W228,"-")</f>
        <v>2.2942090177720469</v>
      </c>
      <c r="K40" s="162"/>
      <c r="L40" s="162"/>
      <c r="M40" s="163"/>
      <c r="N40" s="163"/>
      <c r="O40" s="163"/>
    </row>
    <row r="41" spans="1:16" s="28" customFormat="1" ht="18" customHeight="1" thickBot="1" x14ac:dyDescent="0.3">
      <c r="A41" s="69"/>
      <c r="B41" s="89" t="s">
        <v>10</v>
      </c>
      <c r="C41" s="152">
        <f>+IF(IFERROR(ABS(datos!C250),0)&gt;0,datos!C229,"-")</f>
        <v>3.1680400161412279</v>
      </c>
      <c r="D41" s="149">
        <f>+IF(IFERROR(ABS(datos!D250),0)&gt;0,datos!D229,"-")</f>
        <v>2.7593533621665594</v>
      </c>
      <c r="E41" s="149">
        <f>+IF(IFERROR(ABS(datos!E250),0)&gt;0,datos!E229,"-")</f>
        <v>2.4759368617073281</v>
      </c>
      <c r="F41" s="149">
        <f>+IF(IFERROR(ABS(datos!H250),0)&gt;0,datos!H229,"-")</f>
        <v>1.8342338983050848</v>
      </c>
      <c r="G41" s="149">
        <f>+IF(IFERROR(ABS(datos!K250),0)&gt;0,datos!K229,"-")</f>
        <v>1.1032834123124058</v>
      </c>
      <c r="H41" s="149">
        <f>+IF(IFERROR(ABS(datos!Q250),0)&gt;0,datos!Q229,"-")</f>
        <v>1.4446931363796101</v>
      </c>
      <c r="I41" s="149">
        <f>+IF(IFERROR(ABS(datos!T250),0)&gt;0,datos!T229,"-")</f>
        <v>1.899124520660034</v>
      </c>
      <c r="J41" s="151">
        <f>+IF(IFERROR(ABS(datos!W250),0)&gt;0,datos!W229,"-")</f>
        <v>2.0053468579487044</v>
      </c>
      <c r="K41" s="162"/>
      <c r="L41" s="162"/>
      <c r="M41" s="163"/>
      <c r="N41" s="163"/>
      <c r="O41" s="163"/>
    </row>
    <row r="42" spans="1:16" x14ac:dyDescent="0.25">
      <c r="A42" s="2"/>
      <c r="B42" s="257" t="s">
        <v>383</v>
      </c>
      <c r="C42" s="201"/>
      <c r="D42" s="201"/>
      <c r="E42" s="201"/>
      <c r="F42" s="201"/>
      <c r="G42" s="201"/>
      <c r="H42" s="201"/>
      <c r="I42" s="201"/>
      <c r="J42" s="201"/>
      <c r="K42" s="168"/>
      <c r="L42" s="168"/>
      <c r="M42" s="169"/>
      <c r="N42" s="169"/>
      <c r="O42" s="169"/>
    </row>
    <row r="43" spans="1:16" ht="29.25" customHeight="1" x14ac:dyDescent="0.25">
      <c r="A43" s="2"/>
      <c r="B43" s="44"/>
      <c r="C43" s="45"/>
      <c r="D43" s="45"/>
      <c r="E43" s="45"/>
      <c r="F43" s="45"/>
      <c r="G43" s="45"/>
      <c r="H43" s="45"/>
      <c r="I43" s="45"/>
      <c r="J43" s="45"/>
      <c r="K43" s="45"/>
      <c r="L43" s="32"/>
    </row>
    <row r="44" spans="1:16" ht="29.25" customHeight="1" thickBot="1" x14ac:dyDescent="0.3">
      <c r="A44" s="2"/>
      <c r="B44" s="44"/>
      <c r="C44" s="45"/>
      <c r="D44" s="45"/>
      <c r="E44" s="45"/>
      <c r="F44" s="45"/>
      <c r="G44" s="45"/>
      <c r="H44" s="45"/>
      <c r="I44" s="45"/>
      <c r="J44" s="45"/>
      <c r="K44" s="49"/>
      <c r="L44" s="32"/>
    </row>
    <row r="45" spans="1:16" ht="50.1" customHeight="1" thickBot="1" x14ac:dyDescent="0.3">
      <c r="A45" s="2"/>
      <c r="B45" s="11" t="s">
        <v>318</v>
      </c>
      <c r="C45" s="347" t="s">
        <v>428</v>
      </c>
      <c r="D45" s="7" t="s">
        <v>268</v>
      </c>
      <c r="E45" s="205" t="s">
        <v>275</v>
      </c>
      <c r="F45" s="205" t="s">
        <v>276</v>
      </c>
      <c r="G45" s="205" t="s">
        <v>277</v>
      </c>
      <c r="H45" s="7" t="s">
        <v>278</v>
      </c>
      <c r="I45" s="348" t="s">
        <v>439</v>
      </c>
      <c r="J45" s="8" t="s">
        <v>269</v>
      </c>
      <c r="K45" s="130" t="s">
        <v>298</v>
      </c>
      <c r="L45"/>
    </row>
    <row r="46" spans="1:16" s="28" customFormat="1" ht="18" customHeight="1" x14ac:dyDescent="0.25">
      <c r="A46" s="69"/>
      <c r="B46" s="77" t="s">
        <v>12</v>
      </c>
      <c r="C46" s="219">
        <v>100</v>
      </c>
      <c r="D46" s="220">
        <v>100</v>
      </c>
      <c r="E46" s="220">
        <v>100</v>
      </c>
      <c r="F46" s="220">
        <v>100</v>
      </c>
      <c r="G46" s="220">
        <v>100</v>
      </c>
      <c r="H46" s="220">
        <v>100</v>
      </c>
      <c r="I46" s="220">
        <v>100</v>
      </c>
      <c r="J46" s="221">
        <v>100</v>
      </c>
      <c r="K46" s="222">
        <v>100</v>
      </c>
      <c r="L46" s="20"/>
    </row>
    <row r="47" spans="1:16" s="28" customFormat="1" ht="18" customHeight="1" x14ac:dyDescent="0.25">
      <c r="A47" s="69"/>
      <c r="B47" s="71" t="s">
        <v>13</v>
      </c>
      <c r="C47" s="157">
        <f>+IF(IFERROR(ABS(datos!C257),0)&gt;0,datos!C153/datos!C$152*100,"-")</f>
        <v>6.8997000438279663</v>
      </c>
      <c r="D47" s="140">
        <f>+IF(IFERROR(ABS(datos!D257),0)&gt;0,datos!D153/datos!D$152*100,"-")</f>
        <v>5.0316810647109005</v>
      </c>
      <c r="E47" s="140">
        <f>+IF(IFERROR(ABS(datos!E257),0)&gt;0,datos!E153/datos!E$152*100,"-")</f>
        <v>5.9021191881648134</v>
      </c>
      <c r="F47" s="140">
        <f>+IF(IFERROR(ABS(datos!H257),0)&gt;0,datos!H153/datos!H$152*100,"-")</f>
        <v>3.0822601356299368</v>
      </c>
      <c r="G47" s="140">
        <f>+IF(IFERROR(ABS(datos!K257),0)&gt;0,datos!K153/datos!K$152*100,"-")</f>
        <v>7.2664982109262599</v>
      </c>
      <c r="H47" s="140">
        <f>+IF(IFERROR(ABS(datos!Q257),0)&gt;0,datos!Q153/datos!Q$152*100,"-")</f>
        <v>1.9194328399704423</v>
      </c>
      <c r="I47" s="206">
        <f>+IF(IFERROR(ABS(datos!T257),0)&gt;0,datos!T153/datos!T$152*100,"-")</f>
        <v>21.240392823336396</v>
      </c>
      <c r="J47" s="148">
        <f>+IF(IFERROR(ABS(datos!W257),0)&gt;0,datos!W153/datos!W$152*100,"-")</f>
        <v>2.5711333098360756</v>
      </c>
      <c r="K47" s="132">
        <f>+'TOTAL BEBIDAS FRIAS'!K50</f>
        <v>9.1462960950132395</v>
      </c>
      <c r="L47" s="20"/>
    </row>
    <row r="48" spans="1:16" s="28" customFormat="1" ht="18" customHeight="1" x14ac:dyDescent="0.25">
      <c r="A48" s="69"/>
      <c r="B48" s="71" t="s">
        <v>14</v>
      </c>
      <c r="C48" s="157">
        <f>+IF(IFERROR(ABS(datos!C258),0)&gt;0,datos!C154/datos!C$152*100,"-")</f>
        <v>10.800918855739692</v>
      </c>
      <c r="D48" s="140">
        <f>+IF(IFERROR(ABS(datos!D258),0)&gt;0,datos!D154/datos!D$152*100,"-")</f>
        <v>10.215431805023348</v>
      </c>
      <c r="E48" s="140">
        <f>+IF(IFERROR(ABS(datos!E258),0)&gt;0,datos!E154/datos!E$152*100,"-")</f>
        <v>10.789516128845641</v>
      </c>
      <c r="F48" s="206">
        <f>+IF(IFERROR(ABS(datos!H258),0)&gt;0,datos!H154/datos!H$152*100,"-")</f>
        <v>9.152036152088094</v>
      </c>
      <c r="G48" s="140">
        <f>+IF(IFERROR(ABS(datos!K258),0)&gt;0,datos!K154/datos!K$152*100,"-")</f>
        <v>12.914560969911593</v>
      </c>
      <c r="H48" s="140">
        <f>+IF(IFERROR(ABS(datos!Q258),0)&gt;0,datos!Q154/datos!Q$152*100,"-")</f>
        <v>1.6594296207958676</v>
      </c>
      <c r="I48" s="206">
        <f>+IF(IFERROR(ABS(datos!T258),0)&gt;0,datos!T154/datos!T$152*100,"-")</f>
        <v>20.999340027049595</v>
      </c>
      <c r="J48" s="148">
        <f>+IF(IFERROR(ABS(datos!W258),0)&gt;0,datos!W154/datos!W$152*100,"-")</f>
        <v>1.2958080583226668</v>
      </c>
      <c r="K48" s="132">
        <f>+'TOTAL BEBIDAS FRIAS'!K51</f>
        <v>12.759159613770599</v>
      </c>
      <c r="L48" s="162"/>
      <c r="M48" s="163"/>
      <c r="N48" s="163"/>
      <c r="O48" s="163"/>
      <c r="P48" s="163"/>
    </row>
    <row r="49" spans="1:16" s="28" customFormat="1" ht="18" customHeight="1" x14ac:dyDescent="0.25">
      <c r="A49" s="69"/>
      <c r="B49" s="71" t="s">
        <v>15</v>
      </c>
      <c r="C49" s="157">
        <f>+IF(IFERROR(ABS(datos!C259),0)&gt;0,datos!C155/datos!C$152*100,"-")</f>
        <v>11.724222431233207</v>
      </c>
      <c r="D49" s="140">
        <f>+IF(IFERROR(ABS(datos!D259),0)&gt;0,datos!D155/datos!D$152*100,"-")</f>
        <v>11.156243392274421</v>
      </c>
      <c r="E49" s="140">
        <f>+IF(IFERROR(ABS(datos!E259),0)&gt;0,datos!E155/datos!E$152*100,"-")</f>
        <v>14.260949933343653</v>
      </c>
      <c r="F49" s="140">
        <f>+IF(IFERROR(ABS(datos!H259),0)&gt;0,datos!H155/datos!H$152*100,"-")</f>
        <v>5.9603686055185241</v>
      </c>
      <c r="G49" s="140">
        <f>+IF(IFERROR(ABS(datos!K259),0)&gt;0,datos!K155/datos!K$152*100,"-")</f>
        <v>3.2406211959127962</v>
      </c>
      <c r="H49" s="140">
        <f>+IF(IFERROR(ABS(datos!Q259),0)&gt;0,datos!Q155/datos!Q$152*100,"-")</f>
        <v>6.7560597303209668</v>
      </c>
      <c r="I49" s="206">
        <f>+IF(IFERROR(ABS(datos!T259),0)&gt;0,datos!T155/datos!T$152*100,"-")</f>
        <v>16.980778675127542</v>
      </c>
      <c r="J49" s="148">
        <f>+IF(IFERROR(ABS(datos!W259),0)&gt;0,datos!W155/datos!W$152*100,"-")</f>
        <v>12.581795963418479</v>
      </c>
      <c r="K49" s="132">
        <f>+'TOTAL BEBIDAS FRIAS'!K52</f>
        <v>15.46491966253671</v>
      </c>
      <c r="L49" s="162"/>
      <c r="M49" s="163"/>
      <c r="N49" s="163"/>
      <c r="O49" s="163"/>
      <c r="P49" s="163"/>
    </row>
    <row r="50" spans="1:16" s="28" customFormat="1" ht="18" customHeight="1" x14ac:dyDescent="0.25">
      <c r="A50" s="69"/>
      <c r="B50" s="71" t="s">
        <v>16</v>
      </c>
      <c r="C50" s="157">
        <f>+IF(IFERROR(ABS(datos!C260),0)&gt;0,datos!C156/datos!C$152*100,"-")</f>
        <v>14.833458970707856</v>
      </c>
      <c r="D50" s="140">
        <f>+IF(IFERROR(ABS(datos!D260),0)&gt;0,datos!D156/datos!D$152*100,"-")</f>
        <v>14.204309427085384</v>
      </c>
      <c r="E50" s="140">
        <f>+IF(IFERROR(ABS(datos!E260),0)&gt;0,datos!E156/datos!E$152*100,"-")</f>
        <v>12.859162696327294</v>
      </c>
      <c r="F50" s="140">
        <f>+IF(IFERROR(ABS(datos!H260),0)&gt;0,datos!H156/datos!H$152*100,"-")</f>
        <v>16.400825292156149</v>
      </c>
      <c r="G50" s="140">
        <f>+IF(IFERROR(ABS(datos!K260),0)&gt;0,datos!K156/datos!K$152*100,"-")</f>
        <v>10.912519827363607</v>
      </c>
      <c r="H50" s="140">
        <f>+IF(IFERROR(ABS(datos!Q260),0)&gt;0,datos!Q156/datos!Q$152*100,"-")</f>
        <v>44.003756923054411</v>
      </c>
      <c r="I50" s="140">
        <f>+IF(IFERROR(ABS(datos!T260),0)&gt;0,datos!T156/datos!T$152*100,"-")</f>
        <v>7.2355809078810989</v>
      </c>
      <c r="J50" s="148">
        <f>+IF(IFERROR(ABS(datos!W260),0)&gt;0,datos!W156/datos!W$152*100,"-")</f>
        <v>11.646060190080448</v>
      </c>
      <c r="K50" s="132">
        <f>+'TOTAL BEBIDAS FRIAS'!K53</f>
        <v>20.851636499731629</v>
      </c>
      <c r="L50" s="162"/>
      <c r="M50" s="163"/>
      <c r="N50" s="163"/>
      <c r="O50" s="163"/>
      <c r="P50" s="163"/>
    </row>
    <row r="51" spans="1:16" s="28" customFormat="1" ht="18" customHeight="1" x14ac:dyDescent="0.25">
      <c r="A51" s="69"/>
      <c r="B51" s="71" t="s">
        <v>17</v>
      </c>
      <c r="C51" s="157">
        <f>+IF(IFERROR(ABS(datos!C261),0)&gt;0,datos!C157/datos!C$152*100,"-")</f>
        <v>10.901225945233294</v>
      </c>
      <c r="D51" s="140">
        <f>+IF(IFERROR(ABS(datos!D261),0)&gt;0,datos!D157/datos!D$152*100,"-")</f>
        <v>9.554118976279069</v>
      </c>
      <c r="E51" s="140">
        <f>+IF(IFERROR(ABS(datos!E261),0)&gt;0,datos!E157/datos!E$152*100,"-")</f>
        <v>10.696164847703962</v>
      </c>
      <c r="F51" s="140">
        <f>+IF(IFERROR(ABS(datos!H261),0)&gt;0,datos!H157/datos!H$152*100,"-")</f>
        <v>6.5082018304251132</v>
      </c>
      <c r="G51" s="140">
        <f>+IF(IFERROR(ABS(datos!K261),0)&gt;0,datos!K157/datos!K$152*100,"-")</f>
        <v>17.527850529344498</v>
      </c>
      <c r="H51" s="140">
        <f>+IF(IFERROR(ABS(datos!Q261),0)&gt;0,datos!Q157/datos!Q$152*100,"-")</f>
        <v>25.381947746943613</v>
      </c>
      <c r="I51" s="140">
        <f>+IF(IFERROR(ABS(datos!T261),0)&gt;0,datos!T157/datos!T$152*100,"-")</f>
        <v>10.939067145276159</v>
      </c>
      <c r="J51" s="207">
        <f>+IF(IFERROR(ABS(datos!W261),0)&gt;0,datos!W157/datos!W$152*100,"-")</f>
        <v>14.880179444846373</v>
      </c>
      <c r="K51" s="132">
        <f>+'TOTAL BEBIDAS FRIAS'!K54</f>
        <v>13.096463224278173</v>
      </c>
      <c r="L51" s="162"/>
      <c r="M51" s="163"/>
      <c r="N51" s="163"/>
      <c r="O51" s="163"/>
      <c r="P51" s="163"/>
    </row>
    <row r="52" spans="1:16" s="28" customFormat="1" ht="18" customHeight="1" x14ac:dyDescent="0.25">
      <c r="A52" s="69"/>
      <c r="B52" s="71" t="s">
        <v>18</v>
      </c>
      <c r="C52" s="157">
        <f>+IF(IFERROR(ABS(datos!C262),0)&gt;0,datos!C158/datos!C$152*100,"-")</f>
        <v>8.8117711554910958</v>
      </c>
      <c r="D52" s="140">
        <f>+IF(IFERROR(ABS(datos!D262),0)&gt;0,datos!D158/datos!D$152*100,"-")</f>
        <v>9.7965897532706165</v>
      </c>
      <c r="E52" s="140">
        <f>+IF(IFERROR(ABS(datos!E262),0)&gt;0,datos!E158/datos!E$152*100,"-")</f>
        <v>9.0104361553461949</v>
      </c>
      <c r="F52" s="140">
        <f>+IF(IFERROR(ABS(datos!H262),0)&gt;0,datos!H158/datos!H$152*100,"-")</f>
        <v>11.604274454772423</v>
      </c>
      <c r="G52" s="140">
        <f>+IF(IFERROR(ABS(datos!K262),0)&gt;0,datos!K158/datos!K$152*100,"-")</f>
        <v>8.5569982908505171</v>
      </c>
      <c r="H52" s="140">
        <f>+IF(IFERROR(ABS(datos!Q262),0)&gt;0,datos!Q158/datos!Q$152*100,"-")</f>
        <v>6.1168523788968479</v>
      </c>
      <c r="I52" s="140">
        <f>+IF(IFERROR(ABS(datos!T262),0)&gt;0,datos!T158/datos!T$152*100,"-")</f>
        <v>5.1380598344490389</v>
      </c>
      <c r="J52" s="148">
        <f>+IF(IFERROR(ABS(datos!W262),0)&gt;0,datos!W158/datos!W$152*100,"-")</f>
        <v>7.4578672528614094</v>
      </c>
      <c r="K52" s="132">
        <f>+'TOTAL BEBIDAS FRIAS'!K55</f>
        <v>9.6673858697052868</v>
      </c>
      <c r="L52" s="162"/>
      <c r="M52" s="163"/>
      <c r="N52" s="163"/>
      <c r="O52" s="163"/>
      <c r="P52" s="163"/>
    </row>
    <row r="53" spans="1:16" s="28" customFormat="1" ht="18" customHeight="1" x14ac:dyDescent="0.25">
      <c r="A53" s="69"/>
      <c r="B53" s="71" t="s">
        <v>19</v>
      </c>
      <c r="C53" s="157">
        <f>+IF(IFERROR(ABS(datos!C263),0)&gt;0,datos!C159/datos!C$152*100,"-")</f>
        <v>19.303733265804556</v>
      </c>
      <c r="D53" s="140">
        <f>+IF(IFERROR(ABS(datos!D263),0)&gt;0,datos!D159/datos!D$152*100,"-")</f>
        <v>22.175572944982338</v>
      </c>
      <c r="E53" s="140">
        <f>+IF(IFERROR(ABS(datos!E263),0)&gt;0,datos!E159/datos!E$152*100,"-")</f>
        <v>22.269585522718348</v>
      </c>
      <c r="F53" s="140">
        <f>+IF(IFERROR(ABS(datos!H263),0)&gt;0,datos!H159/datos!H$152*100,"-")</f>
        <v>22.851830595416104</v>
      </c>
      <c r="G53" s="140">
        <f>+IF(IFERROR(ABS(datos!K263),0)&gt;0,datos!K159/datos!K$152*100,"-")</f>
        <v>19.522698488816754</v>
      </c>
      <c r="H53" s="140">
        <f>+IF(IFERROR(ABS(datos!Q263),0)&gt;0,datos!Q159/datos!Q$152*100,"-")</f>
        <v>13.887025263204103</v>
      </c>
      <c r="I53" s="140">
        <f>+IF(IFERROR(ABS(datos!T263),0)&gt;0,datos!T159/datos!T$152*100,"-")</f>
        <v>9.5776095655797775</v>
      </c>
      <c r="J53" s="207">
        <f>+IF(IFERROR(ABS(datos!W263),0)&gt;0,datos!W159/datos!W$152*100,"-")</f>
        <v>7.822248656637047</v>
      </c>
      <c r="K53" s="132">
        <f>+'TOTAL BEBIDAS FRIAS'!K56</f>
        <v>9.4811569177396819</v>
      </c>
      <c r="L53" s="162"/>
      <c r="M53" s="163"/>
      <c r="N53" s="163"/>
      <c r="O53" s="163"/>
      <c r="P53" s="163"/>
    </row>
    <row r="54" spans="1:16" s="28" customFormat="1" ht="18" customHeight="1" thickBot="1" x14ac:dyDescent="0.3">
      <c r="A54" s="69"/>
      <c r="B54" s="72" t="s">
        <v>20</v>
      </c>
      <c r="C54" s="152">
        <f>+IF(IFERROR(ABS(datos!C264),0)&gt;0,datos!C160/datos!C$152*100,"-")</f>
        <v>16.724974577051725</v>
      </c>
      <c r="D54" s="149">
        <f>+IF(IFERROR(ABS(datos!D264),0)&gt;0,datos!D160/datos!D$152*100,"-")</f>
        <v>17.866061111212339</v>
      </c>
      <c r="E54" s="149">
        <f>+IF(IFERROR(ABS(datos!E264),0)&gt;0,datos!E160/datos!E$152*100,"-")</f>
        <v>14.212072469714229</v>
      </c>
      <c r="F54" s="149">
        <f>+IF(IFERROR(ABS(datos!H264),0)&gt;0,datos!H160/datos!H$152*100,"-")</f>
        <v>24.440207191588357</v>
      </c>
      <c r="G54" s="149">
        <f>+IF(IFERROR(ABS(datos!K264),0)&gt;0,datos!K160/datos!K$152*100,"-")</f>
        <v>20.058283226972591</v>
      </c>
      <c r="H54" s="149">
        <f>+IF(IFERROR(ABS(datos!Q264),0)&gt;0,datos!Q160/datos!Q$152*100,"-")</f>
        <v>0.27551378757837591</v>
      </c>
      <c r="I54" s="149">
        <f>+IF(IFERROR(ABS(datos!T264),0)&gt;0,datos!T160/datos!T$152*100,"-")</f>
        <v>7.8891322904934462</v>
      </c>
      <c r="J54" s="151">
        <f>+IF(IFERROR(ABS(datos!W264),0)&gt;0,datos!W160/datos!W$152*100,"-")</f>
        <v>41.744907123997507</v>
      </c>
      <c r="K54" s="133">
        <f>+'TOTAL BEBIDAS FRIAS'!K57</f>
        <v>9.532979315862546</v>
      </c>
      <c r="L54" s="162"/>
      <c r="M54" s="163"/>
      <c r="N54" s="163"/>
      <c r="O54" s="163"/>
      <c r="P54" s="163"/>
    </row>
    <row r="55" spans="1:16" x14ac:dyDescent="0.25">
      <c r="A55" s="2"/>
      <c r="B55" s="257" t="s">
        <v>383</v>
      </c>
      <c r="C55" s="201"/>
      <c r="D55" s="201"/>
      <c r="E55" s="201"/>
      <c r="F55" s="201"/>
      <c r="G55" s="201"/>
      <c r="H55" s="201"/>
      <c r="I55" s="201"/>
      <c r="J55" s="201"/>
      <c r="K55" s="168"/>
      <c r="L55" s="168"/>
      <c r="M55" s="169"/>
      <c r="N55" s="169"/>
      <c r="O55" s="169"/>
      <c r="P55" s="169"/>
    </row>
    <row r="56" spans="1:16" ht="24.75" customHeight="1" thickBot="1" x14ac:dyDescent="0.3">
      <c r="A56" s="2"/>
      <c r="B56" s="44"/>
      <c r="C56" s="45"/>
      <c r="D56" s="45"/>
      <c r="E56" s="45"/>
      <c r="F56" s="45"/>
      <c r="G56" s="45"/>
      <c r="H56" s="45"/>
      <c r="I56" s="45"/>
      <c r="J56" s="45"/>
      <c r="K56" s="45"/>
      <c r="L56" s="32"/>
    </row>
    <row r="57" spans="1:16" ht="50.1" customHeight="1" thickBot="1" x14ac:dyDescent="0.3">
      <c r="A57" s="2"/>
      <c r="B57" s="11" t="s">
        <v>21</v>
      </c>
      <c r="C57" s="347" t="s">
        <v>428</v>
      </c>
      <c r="D57" s="7" t="s">
        <v>268</v>
      </c>
      <c r="E57" s="205" t="s">
        <v>275</v>
      </c>
      <c r="F57" s="205" t="s">
        <v>276</v>
      </c>
      <c r="G57" s="205" t="s">
        <v>277</v>
      </c>
      <c r="H57" s="7" t="s">
        <v>278</v>
      </c>
      <c r="I57" s="348" t="s">
        <v>439</v>
      </c>
      <c r="J57" s="8" t="s">
        <v>269</v>
      </c>
      <c r="K57"/>
      <c r="L57"/>
    </row>
    <row r="58" spans="1:16" s="28" customFormat="1" ht="18" customHeight="1" x14ac:dyDescent="0.25">
      <c r="A58" s="69"/>
      <c r="B58" s="77" t="s">
        <v>12</v>
      </c>
      <c r="C58" s="284">
        <f>+IF(IFERROR(ABS(datos!C256),0)&gt;0,datos!C214,"-")</f>
        <v>3.52164988007971</v>
      </c>
      <c r="D58" s="199">
        <f>+IF(IFERROR(ABS(datos!D256),0)&gt;0,datos!D214,"-")</f>
        <v>3.2550008912154036</v>
      </c>
      <c r="E58" s="199">
        <f>+IF(IFERROR(ABS(datos!E256),0)&gt;0,datos!E214,"-")</f>
        <v>2.8239815696038169</v>
      </c>
      <c r="F58" s="199">
        <f>+IF(IFERROR(ABS(datos!H256),0)&gt;0,datos!H214,"-")</f>
        <v>2.2498640195639235</v>
      </c>
      <c r="G58" s="199">
        <f>+IF(IFERROR(ABS(datos!K256),0)&gt;0,datos!K214,"-")</f>
        <v>1.3651138234828963</v>
      </c>
      <c r="H58" s="199">
        <f>+IF(IFERROR(ABS(datos!Q256),0)&gt;0,datos!Q214,"-")</f>
        <v>1.5419415734333519</v>
      </c>
      <c r="I58" s="199">
        <f>+IF(IFERROR(ABS(datos!T256),0)&gt;0,datos!T214,"-")</f>
        <v>1.9120766495854153</v>
      </c>
      <c r="J58" s="200">
        <f>+IF(IFERROR(ABS(datos!W256),0)&gt;0,datos!W214,"-")</f>
        <v>2.1403620493776185</v>
      </c>
      <c r="K58" s="20"/>
      <c r="L58" s="20"/>
    </row>
    <row r="59" spans="1:16" s="28" customFormat="1" ht="18" customHeight="1" x14ac:dyDescent="0.25">
      <c r="A59" s="69"/>
      <c r="B59" s="71" t="s">
        <v>13</v>
      </c>
      <c r="C59" s="197">
        <f>+IF(IFERROR(ABS(datos!C257),0)&gt;0,datos!C215,"-")</f>
        <v>3.8961196459436032</v>
      </c>
      <c r="D59" s="140">
        <f>+IF(IFERROR(ABS(datos!D257),0)&gt;0,datos!D215,"-")</f>
        <v>2.8676616534017256</v>
      </c>
      <c r="E59" s="140">
        <f>+IF(IFERROR(ABS(datos!E257),0)&gt;0,datos!E215,"-")</f>
        <v>3.0351430874019627</v>
      </c>
      <c r="F59" s="140">
        <f>+IF(IFERROR(ABS(datos!H257),0)&gt;0,datos!H215,"-")</f>
        <v>1.2621251514857288</v>
      </c>
      <c r="G59" s="140">
        <f>+IF(IFERROR(ABS(datos!K257),0)&gt;0,datos!K215,"-")</f>
        <v>1.2811356843326196</v>
      </c>
      <c r="H59" s="140">
        <f>+IF(IFERROR(ABS(datos!Q257),0)&gt;0,datos!Q215,"-")</f>
        <v>0.19587996488918147</v>
      </c>
      <c r="I59" s="206">
        <f>+IF(IFERROR(ABS(datos!T257),0)&gt;0,datos!T215,"-")</f>
        <v>3.5054289423278058</v>
      </c>
      <c r="J59" s="148">
        <f>+IF(IFERROR(ABS(datos!W257),0)&gt;0,datos!W215,"-")</f>
        <v>1.766909616857151</v>
      </c>
      <c r="K59" s="162"/>
      <c r="L59" s="162"/>
      <c r="M59" s="163"/>
      <c r="N59" s="163"/>
      <c r="O59" s="163"/>
    </row>
    <row r="60" spans="1:16" s="28" customFormat="1" ht="18" customHeight="1" x14ac:dyDescent="0.25">
      <c r="A60" s="69"/>
      <c r="B60" s="71" t="s">
        <v>14</v>
      </c>
      <c r="C60" s="157">
        <f>+IF(IFERROR(ABS(datos!C258),0)&gt;0,datos!C216,"-")</f>
        <v>3.5033769105747057</v>
      </c>
      <c r="D60" s="140">
        <f>+IF(IFERROR(ABS(datos!D258),0)&gt;0,datos!D216,"-")</f>
        <v>2.9739556780227954</v>
      </c>
      <c r="E60" s="140">
        <f>+IF(IFERROR(ABS(datos!E258),0)&gt;0,datos!E216,"-")</f>
        <v>2.4696276289102395</v>
      </c>
      <c r="F60" s="206">
        <f>+IF(IFERROR(ABS(datos!H258),0)&gt;0,datos!H216,"-")</f>
        <v>2.0784865185120962</v>
      </c>
      <c r="G60" s="140">
        <f>+IF(IFERROR(ABS(datos!K258),0)&gt;0,datos!K216,"-")</f>
        <v>0.85615144855478775</v>
      </c>
      <c r="H60" s="140">
        <f>+IF(IFERROR(ABS(datos!Q258),0)&gt;0,datos!Q216,"-")</f>
        <v>1.0720163004270087</v>
      </c>
      <c r="I60" s="206">
        <f>+IF(IFERROR(ABS(datos!T258),0)&gt;0,datos!T216,"-")</f>
        <v>2.3233627853344139</v>
      </c>
      <c r="J60" s="148">
        <f>+IF(IFERROR(ABS(datos!W258),0)&gt;0,datos!W216,"-")</f>
        <v>1.377550575514475</v>
      </c>
      <c r="K60" s="162"/>
      <c r="L60" s="162"/>
      <c r="M60" s="163"/>
      <c r="N60" s="163"/>
      <c r="O60" s="163"/>
    </row>
    <row r="61" spans="1:16" s="28" customFormat="1" ht="18" customHeight="1" x14ac:dyDescent="0.25">
      <c r="A61" s="69"/>
      <c r="B61" s="71" t="s">
        <v>15</v>
      </c>
      <c r="C61" s="157">
        <f>+IF(IFERROR(ABS(datos!C259),0)&gt;0,datos!C217,"-")</f>
        <v>2.8956783803456165</v>
      </c>
      <c r="D61" s="140">
        <f>+IF(IFERROR(ABS(datos!D259),0)&gt;0,datos!D217,"-")</f>
        <v>3.0722806377032779</v>
      </c>
      <c r="E61" s="140">
        <f>+IF(IFERROR(ABS(datos!E259),0)&gt;0,datos!E217,"-")</f>
        <v>3.1021801800711328</v>
      </c>
      <c r="F61" s="140">
        <f>+IF(IFERROR(ABS(datos!H259),0)&gt;0,datos!H217,"-")</f>
        <v>1.0594248937520532</v>
      </c>
      <c r="G61" s="140">
        <f>+IF(IFERROR(ABS(datos!K259),0)&gt;0,datos!K217,"-")</f>
        <v>0.84520868425977913</v>
      </c>
      <c r="H61" s="140">
        <f>+IF(IFERROR(ABS(datos!Q259),0)&gt;0,datos!Q217,"-")</f>
        <v>0.55951832502884946</v>
      </c>
      <c r="I61" s="206">
        <f>+IF(IFERROR(ABS(datos!T259),0)&gt;0,datos!T217,"-")</f>
        <v>1.3568229346159879</v>
      </c>
      <c r="J61" s="148">
        <f>+IF(IFERROR(ABS(datos!W259),0)&gt;0,datos!W217,"-")</f>
        <v>1.4055491137093223</v>
      </c>
      <c r="K61" s="162"/>
      <c r="L61" s="162"/>
      <c r="M61" s="163"/>
      <c r="N61" s="163"/>
      <c r="O61" s="163"/>
    </row>
    <row r="62" spans="1:16" s="28" customFormat="1" ht="18" customHeight="1" x14ac:dyDescent="0.25">
      <c r="A62" s="69"/>
      <c r="B62" s="71" t="s">
        <v>16</v>
      </c>
      <c r="C62" s="157">
        <f>+IF(IFERROR(ABS(datos!C260),0)&gt;0,datos!C218,"-")</f>
        <v>2.8317347618131943</v>
      </c>
      <c r="D62" s="140">
        <f>+IF(IFERROR(ABS(datos!D260),0)&gt;0,datos!D218,"-")</f>
        <v>2.7294383048434963</v>
      </c>
      <c r="E62" s="140">
        <f>+IF(IFERROR(ABS(datos!E260),0)&gt;0,datos!E218,"-")</f>
        <v>1.9683806905943833</v>
      </c>
      <c r="F62" s="140">
        <f>+IF(IFERROR(ABS(datos!H260),0)&gt;0,datos!H218,"-")</f>
        <v>2.8538595074748279</v>
      </c>
      <c r="G62" s="140">
        <f>+IF(IFERROR(ABS(datos!K260),0)&gt;0,datos!K218,"-")</f>
        <v>1.0634294601910939</v>
      </c>
      <c r="H62" s="140">
        <f>+IF(IFERROR(ABS(datos!Q260),0)&gt;0,datos!Q218,"-")</f>
        <v>1.4641090263311429</v>
      </c>
      <c r="I62" s="140">
        <f>+IF(IFERROR(ABS(datos!T260),0)&gt;0,datos!T218,"-")</f>
        <v>1.4731615034547407</v>
      </c>
      <c r="J62" s="148">
        <f>+IF(IFERROR(ABS(datos!W260),0)&gt;0,datos!W218,"-")</f>
        <v>1.7885715054559155</v>
      </c>
      <c r="K62" s="162"/>
      <c r="L62" s="162"/>
      <c r="M62" s="163"/>
      <c r="N62" s="163"/>
      <c r="O62" s="163"/>
    </row>
    <row r="63" spans="1:16" s="28" customFormat="1" ht="18" customHeight="1" x14ac:dyDescent="0.25">
      <c r="A63" s="69"/>
      <c r="B63" s="71" t="s">
        <v>17</v>
      </c>
      <c r="C63" s="157">
        <f>+IF(IFERROR(ABS(datos!C261),0)&gt;0,datos!C219,"-")</f>
        <v>3.0430206769452326</v>
      </c>
      <c r="D63" s="140">
        <f>+IF(IFERROR(ABS(datos!D261),0)&gt;0,datos!D219,"-")</f>
        <v>2.5632009299398471</v>
      </c>
      <c r="E63" s="140">
        <f>+IF(IFERROR(ABS(datos!E261),0)&gt;0,datos!E219,"-")</f>
        <v>2.2353452204914213</v>
      </c>
      <c r="F63" s="140">
        <f>+IF(IFERROR(ABS(datos!H261),0)&gt;0,datos!H219,"-")</f>
        <v>1.5246648437468791</v>
      </c>
      <c r="G63" s="140">
        <f>+IF(IFERROR(ABS(datos!K261),0)&gt;0,datos!K219,"-")</f>
        <v>1.5054336919617808</v>
      </c>
      <c r="H63" s="140">
        <f>+IF(IFERROR(ABS(datos!Q261),0)&gt;0,datos!Q219,"-")</f>
        <v>1.7018917668060629</v>
      </c>
      <c r="I63" s="140">
        <f>+IF(IFERROR(ABS(datos!T261),0)&gt;0,datos!T219,"-")</f>
        <v>1.6446026111776852</v>
      </c>
      <c r="J63" s="207">
        <f>+IF(IFERROR(ABS(datos!W261),0)&gt;0,datos!W219,"-")</f>
        <v>1.3341789924557113</v>
      </c>
      <c r="K63" s="162"/>
      <c r="L63" s="162"/>
      <c r="M63" s="163"/>
      <c r="N63" s="163"/>
      <c r="O63" s="163"/>
    </row>
    <row r="64" spans="1:16" s="28" customFormat="1" ht="18" customHeight="1" x14ac:dyDescent="0.25">
      <c r="A64" s="69"/>
      <c r="B64" s="71" t="s">
        <v>18</v>
      </c>
      <c r="C64" s="157">
        <f>+IF(IFERROR(ABS(datos!C262),0)&gt;0,datos!C220,"-")</f>
        <v>3.0792375729583314</v>
      </c>
      <c r="D64" s="140">
        <f>+IF(IFERROR(ABS(datos!D262),0)&gt;0,datos!D220,"-")</f>
        <v>3.0898470030436536</v>
      </c>
      <c r="E64" s="140">
        <f>+IF(IFERROR(ABS(datos!E262),0)&gt;0,datos!E220,"-")</f>
        <v>2.5464382144048971</v>
      </c>
      <c r="F64" s="140">
        <f>+IF(IFERROR(ABS(datos!H262),0)&gt;0,datos!H220,"-")</f>
        <v>2.5508562564891606</v>
      </c>
      <c r="G64" s="140">
        <f>+IF(IFERROR(ABS(datos!K262),0)&gt;0,datos!K220,"-")</f>
        <v>1.8977026928498517</v>
      </c>
      <c r="H64" s="140">
        <f>+IF(IFERROR(ABS(datos!Q262),0)&gt;0,datos!Q220,"-")</f>
        <v>0.74040399798420964</v>
      </c>
      <c r="I64" s="140">
        <f>+IF(IFERROR(ABS(datos!T262),0)&gt;0,datos!T220,"-")</f>
        <v>1.2764924812836518</v>
      </c>
      <c r="J64" s="148">
        <f>+IF(IFERROR(ABS(datos!W262),0)&gt;0,datos!W220,"-")</f>
        <v>1.7132060245357832</v>
      </c>
      <c r="K64" s="162"/>
      <c r="L64" s="162"/>
      <c r="M64" s="163"/>
      <c r="N64" s="163"/>
      <c r="O64" s="163"/>
    </row>
    <row r="65" spans="1:15" s="28" customFormat="1" ht="18" customHeight="1" x14ac:dyDescent="0.25">
      <c r="A65" s="69"/>
      <c r="B65" s="71" t="s">
        <v>19</v>
      </c>
      <c r="C65" s="157">
        <f>+IF(IFERROR(ABS(datos!C263),0)&gt;0,datos!C221,"-")</f>
        <v>4.6041569189322891</v>
      </c>
      <c r="D65" s="140">
        <f>+IF(IFERROR(ABS(datos!D263),0)&gt;0,datos!D221,"-")</f>
        <v>4.4370805531520334</v>
      </c>
      <c r="E65" s="140">
        <f>+IF(IFERROR(ABS(datos!E263),0)&gt;0,datos!E221,"-")</f>
        <v>4.2608916164823745</v>
      </c>
      <c r="F65" s="140">
        <f>+IF(IFERROR(ABS(datos!H263),0)&gt;0,datos!H221,"-")</f>
        <v>3.009985363439188</v>
      </c>
      <c r="G65" s="140">
        <f>+IF(IFERROR(ABS(datos!K263),0)&gt;0,datos!K221,"-")</f>
        <v>1.2692100236975206</v>
      </c>
      <c r="H65" s="140" t="s">
        <v>471</v>
      </c>
      <c r="I65" s="140">
        <f>+IF(IFERROR(ABS(datos!T263),0)&gt;0,datos!T221,"-")</f>
        <v>1.2418529544798758</v>
      </c>
      <c r="J65" s="207">
        <f>+IF(IFERROR(ABS(datos!W263),0)&gt;0,datos!W221,"-")</f>
        <v>1.4951697053090243</v>
      </c>
      <c r="K65" s="162"/>
      <c r="L65" s="162"/>
      <c r="M65" s="163"/>
      <c r="N65" s="163"/>
      <c r="O65" s="163"/>
    </row>
    <row r="66" spans="1:15" s="28" customFormat="1" ht="18" customHeight="1" thickBot="1" x14ac:dyDescent="0.3">
      <c r="A66" s="69"/>
      <c r="B66" s="72" t="s">
        <v>20</v>
      </c>
      <c r="C66" s="152">
        <f>+IF(IFERROR(ABS(datos!C264),0)&gt;0,datos!C222,"-")</f>
        <v>5.1848659901467284</v>
      </c>
      <c r="D66" s="149">
        <f>+IF(IFERROR(ABS(datos!D264),0)&gt;0,datos!D222,"-")</f>
        <v>4.8563681677364663</v>
      </c>
      <c r="E66" s="149">
        <f>+IF(IFERROR(ABS(datos!E264),0)&gt;0,datos!E222,"-")</f>
        <v>3.7639245419852814</v>
      </c>
      <c r="F66" s="149">
        <f>+IF(IFERROR(ABS(datos!H264),0)&gt;0,datos!H222,"-")</f>
        <v>3.2706164433963254</v>
      </c>
      <c r="G66" s="149">
        <f>+IF(IFERROR(ABS(datos!K264),0)&gt;0,datos!K222,"-")</f>
        <v>3.5224342758633611</v>
      </c>
      <c r="H66" s="149">
        <f>+IF(IFERROR(ABS(datos!Q264),0)&gt;0,datos!Q222,"-")</f>
        <v>0.71968524251805988</v>
      </c>
      <c r="I66" s="149">
        <f>+IF(IFERROR(ABS(datos!T264),0)&gt;0,datos!T222,"-")</f>
        <v>2.5735563207304817</v>
      </c>
      <c r="J66" s="151">
        <f>+IF(IFERROR(ABS(datos!W264),0)&gt;0,datos!W222,"-")</f>
        <v>4.6157619952437994</v>
      </c>
      <c r="K66" s="162"/>
      <c r="L66" s="162"/>
      <c r="M66" s="163"/>
      <c r="N66" s="163"/>
      <c r="O66" s="163"/>
    </row>
    <row r="67" spans="1:15" x14ac:dyDescent="0.25">
      <c r="A67" s="2"/>
      <c r="B67" s="257" t="s">
        <v>383</v>
      </c>
      <c r="C67" s="201"/>
      <c r="D67" s="201"/>
      <c r="E67" s="201"/>
      <c r="F67" s="201"/>
      <c r="G67" s="201"/>
      <c r="H67" s="201"/>
      <c r="I67" s="201"/>
      <c r="J67" s="168"/>
      <c r="K67" s="168"/>
      <c r="L67" s="168"/>
      <c r="M67" s="169"/>
      <c r="N67" s="169"/>
      <c r="O67" s="169"/>
    </row>
  </sheetData>
  <mergeCells count="1">
    <mergeCell ref="J2:K3"/>
  </mergeCells>
  <hyperlinks>
    <hyperlink ref="L2:L3" location="'BEBIDAS FRIAS OOH'!A1" display="VOLVER A MENÚ"/>
  </hyperlinks>
  <pageMargins left="0.25" right="0.25" top="0.75" bottom="0.75" header="0.3" footer="0.3"/>
  <pageSetup paperSize="9" scale="52" fitToWidth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Q68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3.140625" style="26" customWidth="1"/>
    <col min="2" max="2" width="42" style="26" customWidth="1"/>
    <col min="3" max="3" width="13.42578125" style="27" customWidth="1"/>
    <col min="4" max="12" width="11.28515625" style="27" customWidth="1"/>
    <col min="13" max="13" width="12" style="27" customWidth="1"/>
    <col min="14" max="15" width="11.28515625" style="27" customWidth="1"/>
    <col min="16" max="16" width="11.28515625" style="26" customWidth="1"/>
    <col min="17" max="17" width="3.7109375" style="26" customWidth="1"/>
    <col min="18" max="16384" width="11.42578125" style="26"/>
  </cols>
  <sheetData>
    <row r="1" spans="1:17" ht="52.5" customHeight="1" x14ac:dyDescent="0.25">
      <c r="A1" s="2"/>
      <c r="B1" s="36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2"/>
      <c r="Q1" s="32"/>
    </row>
    <row r="2" spans="1:17" ht="28.5" x14ac:dyDescent="0.45">
      <c r="A2" s="2"/>
      <c r="B2" s="9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8"/>
      <c r="O2" s="384"/>
      <c r="P2" s="384"/>
      <c r="Q2" s="2"/>
    </row>
    <row r="3" spans="1:17" ht="18.75" x14ac:dyDescent="0.3">
      <c r="A3" s="2"/>
      <c r="B3" s="48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8"/>
      <c r="O3" s="384"/>
      <c r="P3" s="384"/>
      <c r="Q3" s="2"/>
    </row>
    <row r="4" spans="1:17" x14ac:dyDescent="0.25">
      <c r="A4" s="2"/>
      <c r="B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2"/>
      <c r="Q4" s="2"/>
    </row>
    <row r="5" spans="1:17" ht="22.5" customHeight="1" thickBot="1" x14ac:dyDescent="0.3">
      <c r="A5" s="2"/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/>
    </row>
    <row r="6" spans="1:17" s="57" customFormat="1" ht="43.5" customHeight="1" thickBot="1" x14ac:dyDescent="0.25">
      <c r="A6" s="104"/>
      <c r="B6" s="55"/>
      <c r="C6" s="51" t="s">
        <v>358</v>
      </c>
      <c r="D6" s="52" t="s">
        <v>279</v>
      </c>
      <c r="E6" s="56" t="s">
        <v>280</v>
      </c>
      <c r="F6" s="56" t="s">
        <v>281</v>
      </c>
      <c r="G6" s="56" t="s">
        <v>282</v>
      </c>
      <c r="H6" s="56" t="s">
        <v>283</v>
      </c>
      <c r="I6" s="52" t="s">
        <v>284</v>
      </c>
      <c r="J6" s="52" t="s">
        <v>285</v>
      </c>
      <c r="K6" s="52" t="s">
        <v>290</v>
      </c>
      <c r="L6" s="52" t="s">
        <v>286</v>
      </c>
      <c r="M6" s="52" t="s">
        <v>287</v>
      </c>
      <c r="N6" s="52" t="s">
        <v>288</v>
      </c>
      <c r="O6" s="53" t="s">
        <v>289</v>
      </c>
      <c r="P6" s="55"/>
      <c r="Q6" s="55"/>
    </row>
    <row r="7" spans="1:17" s="28" customFormat="1" ht="20.100000000000001" customHeight="1" x14ac:dyDescent="0.25">
      <c r="A7" s="69"/>
      <c r="B7" s="100" t="s">
        <v>302</v>
      </c>
      <c r="C7" s="109">
        <f>+datos!DK47/1000000</f>
        <v>196.9402</v>
      </c>
      <c r="D7" s="105">
        <f>+datos!DL47/1000000</f>
        <v>111.292</v>
      </c>
      <c r="E7" s="105">
        <f>+datos!DM47/1000000</f>
        <v>63.159059999999997</v>
      </c>
      <c r="F7" s="105">
        <f>+datos!DV47/1000000</f>
        <v>47.719760000000001</v>
      </c>
      <c r="G7" s="105">
        <f>+datos!EE47/1000000</f>
        <v>101.3608</v>
      </c>
      <c r="H7" s="105">
        <f>+datos!EN47/1000000</f>
        <v>9.0399419999999999</v>
      </c>
      <c r="I7" s="105">
        <f>+datos!EW47/1000000</f>
        <v>27.25637</v>
      </c>
      <c r="J7" s="105">
        <f>+datos!FF47/1000000</f>
        <v>10.90883</v>
      </c>
      <c r="K7" s="105">
        <f>+datos!FO47/1000000</f>
        <v>8.9895029999999991</v>
      </c>
      <c r="L7" s="105">
        <f>+datos!FX47/1000000</f>
        <v>19.779129999999999</v>
      </c>
      <c r="M7" s="105">
        <f>+datos!GG47/1000000</f>
        <v>5.7908920000000004</v>
      </c>
      <c r="N7" s="105">
        <f>+datos!GP47/1000000</f>
        <v>2.5543650000000002</v>
      </c>
      <c r="O7" s="106">
        <f>+datos!GY47/1000000</f>
        <v>10.369109999999999</v>
      </c>
      <c r="P7" s="20"/>
      <c r="Q7" s="20"/>
    </row>
    <row r="8" spans="1:17" s="28" customFormat="1" ht="20.100000000000001" customHeight="1" x14ac:dyDescent="0.25">
      <c r="A8" s="69"/>
      <c r="B8" s="101" t="s">
        <v>303</v>
      </c>
      <c r="C8" s="110">
        <f>+datos!DK55/1000000</f>
        <v>76.24502677000001</v>
      </c>
      <c r="D8" s="105">
        <f>+datos!DL55/1000000</f>
        <v>43.17302079000001</v>
      </c>
      <c r="E8" s="105">
        <f>+datos!DM55/1000000</f>
        <v>24.712631179999999</v>
      </c>
      <c r="F8" s="105">
        <f>+datos!DV55/1000000</f>
        <v>18.460389610000004</v>
      </c>
      <c r="G8" s="105">
        <f>+datos!EE55/1000000</f>
        <v>39.28362474</v>
      </c>
      <c r="H8" s="105">
        <f>+datos!EN55/1000000</f>
        <v>3.7139800899999997</v>
      </c>
      <c r="I8" s="105">
        <f>+datos!EW55/1000000</f>
        <v>10.832760460000001</v>
      </c>
      <c r="J8" s="105">
        <f>+datos!FF55/1000000</f>
        <v>2.9634787500000006</v>
      </c>
      <c r="K8" s="105">
        <f>+datos!FO55/1000000</f>
        <v>2.9953166800000002</v>
      </c>
      <c r="L8" s="105">
        <f>+datos!FX55/1000000</f>
        <v>8.22326537</v>
      </c>
      <c r="M8" s="105">
        <f>+datos!GG55/1000000</f>
        <v>2.46203985</v>
      </c>
      <c r="N8" s="105">
        <f>+datos!GP55/1000000</f>
        <v>1.8480509700000001</v>
      </c>
      <c r="O8" s="106">
        <f>+datos!GY55/1000000</f>
        <v>3.7470939000000003</v>
      </c>
      <c r="P8" s="20"/>
      <c r="Q8" s="20"/>
    </row>
    <row r="9" spans="1:17" s="28" customFormat="1" ht="20.100000000000001" customHeight="1" x14ac:dyDescent="0.25">
      <c r="A9" s="69"/>
      <c r="B9" s="101" t="s">
        <v>361</v>
      </c>
      <c r="C9" s="110">
        <f>+datos!DK46/1000000</f>
        <v>281.1524</v>
      </c>
      <c r="D9" s="107">
        <f>+datos!DL46/1000000</f>
        <v>161.31710000000001</v>
      </c>
      <c r="E9" s="107">
        <f>+datos!DM46/1000000</f>
        <v>90.997739999999993</v>
      </c>
      <c r="F9" s="107">
        <f>+datos!DV46/1000000</f>
        <v>69.617570000000001</v>
      </c>
      <c r="G9" s="107">
        <f>+datos!EE46/1000000</f>
        <v>147.3081</v>
      </c>
      <c r="H9" s="107">
        <f>+datos!EN46/1000000</f>
        <v>12.50863</v>
      </c>
      <c r="I9" s="107">
        <f>+datos!EW46/1000000</f>
        <v>37.142290000000003</v>
      </c>
      <c r="J9" s="107">
        <f>+datos!FF46/1000000</f>
        <v>12.961370000000001</v>
      </c>
      <c r="K9" s="107">
        <f>+datos!FO46/1000000</f>
        <v>13.833170000000001</v>
      </c>
      <c r="L9" s="107">
        <f>+datos!FX46/1000000</f>
        <v>28.78144</v>
      </c>
      <c r="M9" s="107">
        <f>+datos!GG46/1000000</f>
        <v>6.1084569999999996</v>
      </c>
      <c r="N9" s="107">
        <f>+datos!GP46/1000000</f>
        <v>3.7549419999999998</v>
      </c>
      <c r="O9" s="108">
        <f>+datos!GY46/1000000</f>
        <v>17.253689999999999</v>
      </c>
      <c r="P9" s="20"/>
      <c r="Q9" s="20"/>
    </row>
    <row r="10" spans="1:17" s="28" customFormat="1" ht="20.100000000000001" customHeight="1" x14ac:dyDescent="0.25">
      <c r="A10" s="69"/>
      <c r="B10" s="101" t="s">
        <v>357</v>
      </c>
      <c r="C10" s="110">
        <f>+datos!DK48</f>
        <v>53.9</v>
      </c>
      <c r="D10" s="107">
        <f>+datos!DL48</f>
        <v>37.799999999999997</v>
      </c>
      <c r="E10" s="107">
        <f>+datos!DM48</f>
        <v>26.2</v>
      </c>
      <c r="F10" s="107">
        <f>+datos!DV48</f>
        <v>18.5</v>
      </c>
      <c r="G10" s="107">
        <f>+datos!EE48</f>
        <v>35.4</v>
      </c>
      <c r="H10" s="107">
        <f>+datos!EN48</f>
        <v>6.2</v>
      </c>
      <c r="I10" s="107">
        <f>+datos!EW48</f>
        <v>15.1</v>
      </c>
      <c r="J10" s="107">
        <f>+datos!FF48</f>
        <v>5.7</v>
      </c>
      <c r="K10" s="107">
        <f>+datos!FO48</f>
        <v>5</v>
      </c>
      <c r="L10" s="107">
        <f>+datos!FX48</f>
        <v>13.2</v>
      </c>
      <c r="M10" s="107">
        <f>+datos!GG48</f>
        <v>2.7</v>
      </c>
      <c r="N10" s="107">
        <f>+datos!GP48</f>
        <v>1.9</v>
      </c>
      <c r="O10" s="108">
        <f>+datos!GY48</f>
        <v>6.6</v>
      </c>
      <c r="P10" s="20"/>
      <c r="Q10" s="20"/>
    </row>
    <row r="11" spans="1:17" s="28" customFormat="1" ht="20.100000000000001" customHeight="1" x14ac:dyDescent="0.25">
      <c r="A11" s="69"/>
      <c r="B11" s="101" t="s">
        <v>4</v>
      </c>
      <c r="C11" s="110">
        <f>+datos!DK51</f>
        <v>6.35</v>
      </c>
      <c r="D11" s="105">
        <f>+datos!DL51</f>
        <v>4.99</v>
      </c>
      <c r="E11" s="105">
        <f>+datos!DM51</f>
        <v>4.1100000000000003</v>
      </c>
      <c r="F11" s="105">
        <f>+datos!DV51</f>
        <v>4.34</v>
      </c>
      <c r="G11" s="105">
        <f>+datos!EE51</f>
        <v>4.9000000000000004</v>
      </c>
      <c r="H11" s="105">
        <f>+datos!EN51</f>
        <v>2.1800000000000002</v>
      </c>
      <c r="I11" s="105">
        <f>+datos!EW51</f>
        <v>3.1</v>
      </c>
      <c r="J11" s="105">
        <f>+datos!FF51</f>
        <v>2.93</v>
      </c>
      <c r="K11" s="105">
        <f>+datos!FO51</f>
        <v>3.23</v>
      </c>
      <c r="L11" s="105">
        <f>+datos!FX51</f>
        <v>2.92</v>
      </c>
      <c r="M11" s="105">
        <f>+datos!GG51</f>
        <v>4.34</v>
      </c>
      <c r="N11" s="105">
        <f>+datos!GP51</f>
        <v>2.0699999999999998</v>
      </c>
      <c r="O11" s="106">
        <f>+datos!GY51</f>
        <v>3.05</v>
      </c>
      <c r="P11" s="20"/>
      <c r="Q11" s="20"/>
    </row>
    <row r="12" spans="1:17" s="28" customFormat="1" ht="20.100000000000001" customHeight="1" x14ac:dyDescent="0.25">
      <c r="A12" s="69"/>
      <c r="B12" s="101" t="s">
        <v>299</v>
      </c>
      <c r="C12" s="110">
        <f>+datos!DK50</f>
        <v>10.24</v>
      </c>
      <c r="D12" s="105">
        <f>+datos!DL50</f>
        <v>8.25</v>
      </c>
      <c r="E12" s="105">
        <f>+datos!DM50</f>
        <v>6.75</v>
      </c>
      <c r="F12" s="105">
        <f>+datos!DV50</f>
        <v>7.22</v>
      </c>
      <c r="G12" s="105">
        <f>+datos!EE50</f>
        <v>8.02</v>
      </c>
      <c r="H12" s="105">
        <f>+datos!EN50</f>
        <v>4.0599999999999996</v>
      </c>
      <c r="I12" s="105">
        <f>+datos!EW50</f>
        <v>5.04</v>
      </c>
      <c r="J12" s="105">
        <f>+datos!FF50</f>
        <v>5.37</v>
      </c>
      <c r="K12" s="105">
        <f>+datos!FO50</f>
        <v>5.07</v>
      </c>
      <c r="L12" s="105">
        <f>+datos!FX50</f>
        <v>4.18</v>
      </c>
      <c r="M12" s="105">
        <f>+datos!GG50</f>
        <v>6.12</v>
      </c>
      <c r="N12" s="105">
        <f>+datos!GP50</f>
        <v>3.83</v>
      </c>
      <c r="O12" s="106">
        <f>+datos!GY50</f>
        <v>4.4000000000000004</v>
      </c>
      <c r="P12" s="20"/>
      <c r="Q12" s="20"/>
    </row>
    <row r="13" spans="1:17" s="28" customFormat="1" ht="20.100000000000001" customHeight="1" x14ac:dyDescent="0.25">
      <c r="A13" s="69"/>
      <c r="B13" s="101" t="s">
        <v>300</v>
      </c>
      <c r="C13" s="110">
        <f>+datos!DK56</f>
        <v>3.9627424262505029</v>
      </c>
      <c r="D13" s="105">
        <f>+datos!DL56</f>
        <v>3.2003081324539839</v>
      </c>
      <c r="E13" s="105">
        <f>+datos!DM56</f>
        <v>2.6417683981288733</v>
      </c>
      <c r="F13" s="105">
        <f>+datos!DV56</f>
        <v>2.7920043899788221</v>
      </c>
      <c r="G13" s="105">
        <f>+datos!EE56</f>
        <v>3.1065520801618929</v>
      </c>
      <c r="H13" s="105">
        <f>+datos!EN56</f>
        <v>1.6671604836856204</v>
      </c>
      <c r="I13" s="105">
        <f>+datos!EW56</f>
        <v>2.004537735012867</v>
      </c>
      <c r="J13" s="105">
        <f>+datos!FF56</f>
        <v>1.4592357705642438</v>
      </c>
      <c r="K13" s="105">
        <f>+datos!FO56</f>
        <v>1.6888153493984057</v>
      </c>
      <c r="L13" s="105">
        <f>+datos!FX56</f>
        <v>1.7393237711332756</v>
      </c>
      <c r="M13" s="105">
        <f>+datos!GG56</f>
        <v>2.5999434505612178</v>
      </c>
      <c r="N13" s="105">
        <f>+datos!GP56</f>
        <v>2.7705041938699786</v>
      </c>
      <c r="O13" s="106">
        <f>+datos!GY56</f>
        <v>1.5900234996783542</v>
      </c>
      <c r="P13" s="20"/>
      <c r="Q13" s="20"/>
    </row>
    <row r="14" spans="1:17" s="28" customFormat="1" ht="20.100000000000001" customHeight="1" x14ac:dyDescent="0.25">
      <c r="A14" s="69"/>
      <c r="B14" s="101" t="s">
        <v>301</v>
      </c>
      <c r="C14" s="110">
        <f>+datos!DK53</f>
        <v>1.61</v>
      </c>
      <c r="D14" s="105">
        <f>+datos!DL53</f>
        <v>1.65</v>
      </c>
      <c r="E14" s="105">
        <f>+datos!DM53</f>
        <v>1.64</v>
      </c>
      <c r="F14" s="105">
        <f>+datos!DV53</f>
        <v>1.66</v>
      </c>
      <c r="G14" s="105">
        <f>+datos!EE53</f>
        <v>1.64</v>
      </c>
      <c r="H14" s="105">
        <f>+datos!EN53</f>
        <v>1.86</v>
      </c>
      <c r="I14" s="105">
        <f>+datos!EW53</f>
        <v>1.63</v>
      </c>
      <c r="J14" s="105">
        <f>+datos!FF53</f>
        <v>1.83</v>
      </c>
      <c r="K14" s="105">
        <f>+datos!FO53</f>
        <v>1.57</v>
      </c>
      <c r="L14" s="105">
        <f>+datos!FX53</f>
        <v>1.43</v>
      </c>
      <c r="M14" s="105">
        <f>+datos!GG53</f>
        <v>1.41</v>
      </c>
      <c r="N14" s="105">
        <f>+datos!GP53</f>
        <v>1.85</v>
      </c>
      <c r="O14" s="106">
        <f>+datos!GY53</f>
        <v>1.44</v>
      </c>
      <c r="P14" s="20"/>
      <c r="Q14" s="20"/>
    </row>
    <row r="15" spans="1:17" s="28" customFormat="1" ht="20.100000000000001" customHeight="1" x14ac:dyDescent="0.25">
      <c r="A15" s="69"/>
      <c r="B15" s="102" t="s">
        <v>317</v>
      </c>
      <c r="C15" s="110">
        <f>+datos!DK58</f>
        <v>2.1358993092401253</v>
      </c>
      <c r="D15" s="105">
        <f>+datos!DL58</f>
        <v>1.209432656654972</v>
      </c>
      <c r="E15" s="105">
        <f>+datos!DM58</f>
        <v>0.69229029227171424</v>
      </c>
      <c r="F15" s="105">
        <f>+datos!DV58</f>
        <v>0.51714236438325778</v>
      </c>
      <c r="G15" s="105">
        <f>+datos!EE58</f>
        <v>1.100476588456371</v>
      </c>
      <c r="H15" s="105">
        <f>+datos!EN58</f>
        <v>0.10404203191759961</v>
      </c>
      <c r="I15" s="105">
        <f>+datos!EW58</f>
        <v>0.30346484962848336</v>
      </c>
      <c r="J15" s="105">
        <f>+datos!FF58</f>
        <v>8.3017771561243958E-2</v>
      </c>
      <c r="K15" s="105">
        <f>+datos!FO58</f>
        <v>8.3909667276616584E-2</v>
      </c>
      <c r="L15" s="105">
        <f>+datos!FX58</f>
        <v>0.2303634422801743</v>
      </c>
      <c r="M15" s="105">
        <f>+datos!GG58</f>
        <v>6.8970652089872186E-2</v>
      </c>
      <c r="N15" s="105">
        <f>+datos!GP58</f>
        <v>5.1770600096590964E-2</v>
      </c>
      <c r="O15" s="106">
        <f>+datos!GY58</f>
        <v>0.10496966965217168</v>
      </c>
      <c r="P15" s="20"/>
      <c r="Q15" s="20"/>
    </row>
    <row r="16" spans="1:17" s="28" customFormat="1" ht="20.100000000000001" customHeight="1" x14ac:dyDescent="0.25">
      <c r="A16" s="69"/>
      <c r="B16" s="102" t="s">
        <v>316</v>
      </c>
      <c r="C16" s="110">
        <f>+datos!DK59</f>
        <v>7.8760968733436947</v>
      </c>
      <c r="D16" s="105">
        <f>+datos!DL59</f>
        <v>4.519076155589894</v>
      </c>
      <c r="E16" s="105">
        <f>+datos!DM59</f>
        <v>2.5491762314507804</v>
      </c>
      <c r="F16" s="105">
        <f>+datos!DV59</f>
        <v>1.9502402448166396</v>
      </c>
      <c r="G16" s="105">
        <f>+datos!EE59</f>
        <v>4.1266333341924177</v>
      </c>
      <c r="H16" s="105">
        <f>+datos!EN59</f>
        <v>0.3504120243427164</v>
      </c>
      <c r="I16" s="105">
        <f>+datos!EW59</f>
        <v>1.0404900478808816</v>
      </c>
      <c r="J16" s="105">
        <f>+datos!FF59</f>
        <v>0.36309491126965576</v>
      </c>
      <c r="K16" s="105">
        <f>+datos!FO59</f>
        <v>0.38751718635669408</v>
      </c>
      <c r="L16" s="105">
        <f>+datos!FX59</f>
        <v>0.80627236187323725</v>
      </c>
      <c r="M16" s="105">
        <f>+datos!GG59</f>
        <v>0.17112000138947561</v>
      </c>
      <c r="N16" s="105">
        <f>+datos!GP59</f>
        <v>0.10518952335383557</v>
      </c>
      <c r="O16" s="106">
        <f>+datos!GY59</f>
        <v>0.48333833843368001</v>
      </c>
      <c r="P16" s="20"/>
      <c r="Q16" s="20"/>
    </row>
    <row r="17" spans="1:17" s="28" customFormat="1" ht="20.100000000000001" customHeight="1" thickBot="1" x14ac:dyDescent="0.3">
      <c r="A17" s="69"/>
      <c r="B17" s="103" t="s">
        <v>360</v>
      </c>
      <c r="C17" s="111">
        <f>+datos!DK57</f>
        <v>3.6874850978559106</v>
      </c>
      <c r="D17" s="105">
        <f>+datos!DL57</f>
        <v>3.736525659964133</v>
      </c>
      <c r="E17" s="105">
        <f>+datos!DM57</f>
        <v>3.6822359924848764</v>
      </c>
      <c r="F17" s="105">
        <f>+datos!DV57</f>
        <v>3.7711863872194833</v>
      </c>
      <c r="G17" s="105">
        <f>+datos!EE57</f>
        <v>3.749860176472096</v>
      </c>
      <c r="H17" s="105">
        <f>+datos!EN57</f>
        <v>3.3679852064042701</v>
      </c>
      <c r="I17" s="105">
        <f>+datos!EW57</f>
        <v>3.428700388709601</v>
      </c>
      <c r="J17" s="105">
        <f>+datos!FF57</f>
        <v>4.3737010093289843</v>
      </c>
      <c r="K17" s="105">
        <f>+datos!FO57</f>
        <v>4.6182662729337851</v>
      </c>
      <c r="L17" s="105">
        <f>+datos!FX57</f>
        <v>3.5000013625973989</v>
      </c>
      <c r="M17" s="105">
        <f>+datos!GG57</f>
        <v>2.4810552924234757</v>
      </c>
      <c r="N17" s="105">
        <f>+datos!GP57</f>
        <v>2.0318389811510449</v>
      </c>
      <c r="O17" s="106">
        <f>+datos!GY57</f>
        <v>4.604552343884416</v>
      </c>
      <c r="P17" s="20"/>
      <c r="Q17" s="20"/>
    </row>
    <row r="18" spans="1:17" x14ac:dyDescent="0.25">
      <c r="A18" s="2"/>
      <c r="B18" s="256" t="s">
        <v>263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/>
      <c r="Q18"/>
    </row>
    <row r="19" spans="1:17" ht="29.25" customHeight="1" x14ac:dyDescent="0.25">
      <c r="A19" s="2"/>
      <c r="B19" s="44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32"/>
    </row>
    <row r="20" spans="1:17" ht="29.25" customHeight="1" thickBot="1" x14ac:dyDescent="0.3">
      <c r="A20" s="2"/>
      <c r="B20" s="44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32"/>
    </row>
    <row r="21" spans="1:17" s="57" customFormat="1" ht="43.5" customHeight="1" thickBot="1" x14ac:dyDescent="0.25">
      <c r="A21" s="104"/>
      <c r="B21" s="58" t="s">
        <v>318</v>
      </c>
      <c r="C21" s="51" t="s">
        <v>358</v>
      </c>
      <c r="D21" s="52" t="s">
        <v>279</v>
      </c>
      <c r="E21" s="56" t="s">
        <v>280</v>
      </c>
      <c r="F21" s="56" t="s">
        <v>281</v>
      </c>
      <c r="G21" s="56" t="s">
        <v>282</v>
      </c>
      <c r="H21" s="56" t="s">
        <v>283</v>
      </c>
      <c r="I21" s="52" t="s">
        <v>284</v>
      </c>
      <c r="J21" s="52" t="s">
        <v>285</v>
      </c>
      <c r="K21" s="52" t="s">
        <v>290</v>
      </c>
      <c r="L21" s="52" t="s">
        <v>286</v>
      </c>
      <c r="M21" s="52" t="s">
        <v>287</v>
      </c>
      <c r="N21" s="52" t="s">
        <v>288</v>
      </c>
      <c r="O21" s="53" t="s">
        <v>289</v>
      </c>
      <c r="P21" s="136" t="s">
        <v>297</v>
      </c>
      <c r="Q21" s="55"/>
    </row>
    <row r="22" spans="1:17" s="28" customFormat="1" ht="20.100000000000001" customHeight="1" x14ac:dyDescent="0.25">
      <c r="A22" s="69"/>
      <c r="B22" s="23" t="s">
        <v>12</v>
      </c>
      <c r="C22" s="212">
        <v>100</v>
      </c>
      <c r="D22" s="212">
        <v>100</v>
      </c>
      <c r="E22" s="212">
        <v>100</v>
      </c>
      <c r="F22" s="212">
        <v>100</v>
      </c>
      <c r="G22" s="212">
        <v>100</v>
      </c>
      <c r="H22" s="212">
        <v>100</v>
      </c>
      <c r="I22" s="212">
        <v>100</v>
      </c>
      <c r="J22" s="212">
        <v>100</v>
      </c>
      <c r="K22" s="212">
        <v>100</v>
      </c>
      <c r="L22" s="212">
        <v>100</v>
      </c>
      <c r="M22" s="212">
        <v>100</v>
      </c>
      <c r="N22" s="212">
        <v>100</v>
      </c>
      <c r="O22" s="213">
        <v>100</v>
      </c>
      <c r="P22" s="229">
        <v>100</v>
      </c>
      <c r="Q22" s="20"/>
    </row>
    <row r="23" spans="1:17" s="28" customFormat="1" ht="20.100000000000001" customHeight="1" x14ac:dyDescent="0.25">
      <c r="A23" s="69"/>
      <c r="B23" s="70" t="s">
        <v>264</v>
      </c>
      <c r="C23" s="190">
        <f>+IF(IFERROR(ABS(datos!DK244),0)&gt;0,datos!DK161/datos!$DK$152*100,"-")</f>
        <v>10.226500226972451</v>
      </c>
      <c r="D23" s="190">
        <f>+IF(IFERROR(ABS(datos!DL244),0)&gt;0,datos!DL161/datos!$DL$152*100,"-")</f>
        <v>7.3737141932933179</v>
      </c>
      <c r="E23" s="190">
        <f>+IF(IFERROR(ABS(datos!DM244),0)&gt;0,datos!DM161/datos!$DM$152*100,"-")</f>
        <v>10.611939126389784</v>
      </c>
      <c r="F23" s="190">
        <f>+IF(IFERROR(ABS(datos!DV244),0)&gt;0,datos!DV161/datos!$DV$152*100,"-")</f>
        <v>3.0857699200498914</v>
      </c>
      <c r="G23" s="190">
        <f>+IF(IFERROR(ABS(datos!EE244),0)&gt;0,datos!EE161/datos!$EE$152*100,"-")</f>
        <v>7.3509058728818246</v>
      </c>
      <c r="H23" s="190">
        <f>+IF(IFERROR(ABS(datos!EN244),0)&gt;0,datos!EN161/datos!$EN$152*100,"-")</f>
        <v>7.96916617385377</v>
      </c>
      <c r="I23" s="190">
        <f>+IF(IFERROR(ABS(datos!EW244),0)&gt;0,datos!EW161/datos!$EW$152*100,"-")</f>
        <v>14.013256350717281</v>
      </c>
      <c r="J23" s="190">
        <f>+IF(IFERROR(ABS(datos!FF244),0)&gt;0,datos!FF161/datos!$FF$152*100,"-")</f>
        <v>26.540224753708692</v>
      </c>
      <c r="K23" s="190">
        <f>+IF(IFERROR(ABS(datos!FO244),0)&gt;0,datos!FO161/datos!$FO$152*100,"-")</f>
        <v>0.2363645687642576</v>
      </c>
      <c r="L23" s="190">
        <f>+IF(IFERROR(ABS(datos!FX244),0)&gt;0,datos!FX161/datos!$FX$152*100,"-")</f>
        <v>12.232883852828715</v>
      </c>
      <c r="M23" s="190">
        <f>+IF(IFERROR(ABS(datos!GG244),0)&gt;0,datos!GG161/datos!$GG$152*100,"-")</f>
        <v>14.990505780456619</v>
      </c>
      <c r="N23" s="190">
        <f>+IF(IFERROR(ABS(datos!GP244),0)&gt;0,datos!GP161/datos!$GP$152*100,"-")</f>
        <v>2.2436495958878235</v>
      </c>
      <c r="O23" s="160">
        <f>+IF(IFERROR(ABS(datos!GY244),0)&gt;0,datos!GY161/datos!$GY$152*100,"-")</f>
        <v>17.868447725986126</v>
      </c>
      <c r="P23" s="137">
        <f>+'TOTAL BEBIDAS FRIAS'!K24</f>
        <v>9.7134766809013211</v>
      </c>
      <c r="Q23" s="20"/>
    </row>
    <row r="24" spans="1:17" s="28" customFormat="1" ht="20.100000000000001" customHeight="1" x14ac:dyDescent="0.25">
      <c r="A24" s="69"/>
      <c r="B24" s="71" t="s">
        <v>5</v>
      </c>
      <c r="C24" s="190">
        <f>+IF(IFERROR(ABS(datos!DK245),0)&gt;0,datos!DK162/datos!$DK$152*100,"-")</f>
        <v>6.4135052163042383</v>
      </c>
      <c r="D24" s="190">
        <f>+IF(IFERROR(ABS(datos!DL245),0)&gt;0,datos!DL162/datos!$DL$152*100,"-")</f>
        <v>5.420146102145706</v>
      </c>
      <c r="E24" s="190">
        <f>+IF(IFERROR(ABS(datos!DM245),0)&gt;0,datos!DM162/datos!$DM$152*100,"-")</f>
        <v>6.7896086483871034</v>
      </c>
      <c r="F24" s="190">
        <f>+IF(IFERROR(ABS(datos!DV245),0)&gt;0,datos!DV162/datos!$DV$152*100,"-")</f>
        <v>3.5934925070872108</v>
      </c>
      <c r="G24" s="190">
        <f>+IF(IFERROR(ABS(datos!EE245),0)&gt;0,datos!EE162/datos!$EE$152*100,"-")</f>
        <v>5.6250157851950657</v>
      </c>
      <c r="H24" s="190">
        <f>+IF(IFERROR(ABS(datos!EN245),0)&gt;0,datos!EN162/datos!$EN$152*100,"-")</f>
        <v>2.3495172867259546</v>
      </c>
      <c r="I24" s="190">
        <f>+IF(IFERROR(ABS(datos!EW245),0)&gt;0,datos!EW162/datos!$EW$152*100,"-")</f>
        <v>6.8025162558330399</v>
      </c>
      <c r="J24" s="190">
        <f>+IF(IFERROR(ABS(datos!FF245),0)&gt;0,datos!FF162/datos!$FF$152*100,"-")</f>
        <v>3.7977399959482363</v>
      </c>
      <c r="K24" s="190">
        <f>+IF(IFERROR(ABS(datos!FO245),0)&gt;0,datos!FO162/datos!$FO$152*100,"-")</f>
        <v>0.90330911508678513</v>
      </c>
      <c r="L24" s="190">
        <f>+IF(IFERROR(ABS(datos!FX245),0)&gt;0,datos!FX162/datos!$FX$152*100,"-")</f>
        <v>10.025754418925404</v>
      </c>
      <c r="M24" s="190">
        <f>+IF(IFERROR(ABS(datos!GG245),0)&gt;0,datos!GG162/datos!$GG$152*100,"-")</f>
        <v>15.27793990977556</v>
      </c>
      <c r="N24" s="190">
        <f>+IF(IFERROR(ABS(datos!GP245),0)&gt;0,datos!GP162/datos!$GP$152*100,"-")</f>
        <v>10.036075502130666</v>
      </c>
      <c r="O24" s="160">
        <f>+IF(IFERROR(ABS(datos!GY245),0)&gt;0,datos!GY162/datos!$GY$152*100,"-")</f>
        <v>10.848375607935493</v>
      </c>
      <c r="P24" s="137">
        <f>+'TOTAL BEBIDAS FRIAS'!K25</f>
        <v>8.3783082686125301</v>
      </c>
      <c r="Q24" s="20"/>
    </row>
    <row r="25" spans="1:17" s="28" customFormat="1" ht="20.100000000000001" customHeight="1" x14ac:dyDescent="0.25">
      <c r="A25" s="69"/>
      <c r="B25" s="71" t="s">
        <v>6</v>
      </c>
      <c r="C25" s="190">
        <f>+IF(IFERROR(ABS(datos!DK246),0)&gt;0,datos!DK163/datos!$DK$152*100,"-")</f>
        <v>14.312380103198837</v>
      </c>
      <c r="D25" s="190">
        <f>+IF(IFERROR(ABS(datos!DL246),0)&gt;0,datos!DL163/datos!$DL$152*100,"-")</f>
        <v>15.328073895697806</v>
      </c>
      <c r="E25" s="190">
        <f>+IF(IFERROR(ABS(datos!DM246),0)&gt;0,datos!DM163/datos!$DM$152*100,"-")</f>
        <v>15.014083490159608</v>
      </c>
      <c r="F25" s="190">
        <f>+IF(IFERROR(ABS(datos!DV246),0)&gt;0,datos!DV163/datos!$DV$152*100,"-")</f>
        <v>15.619625915972755</v>
      </c>
      <c r="G25" s="190">
        <f>+IF(IFERROR(ABS(datos!EE246),0)&gt;0,datos!EE163/datos!$EE$152*100,"-")</f>
        <v>15.661202358308143</v>
      </c>
      <c r="H25" s="190">
        <f>+IF(IFERROR(ABS(datos!EN246),0)&gt;0,datos!EN163/datos!$EN$152*100,"-")</f>
        <v>11.216720195771169</v>
      </c>
      <c r="I25" s="190">
        <f>+IF(IFERROR(ABS(datos!EW246),0)&gt;0,datos!EW163/datos!$EW$152*100,"-")</f>
        <v>11.53396802288786</v>
      </c>
      <c r="J25" s="190">
        <f>+IF(IFERROR(ABS(datos!FF246),0)&gt;0,datos!FF163/datos!$FF$152*100,"-")</f>
        <v>14.045392585639341</v>
      </c>
      <c r="K25" s="190">
        <f>+IF(IFERROR(ABS(datos!FO246),0)&gt;0,datos!FO163/datos!$FO$152*100,"-")</f>
        <v>2.682773452547933</v>
      </c>
      <c r="L25" s="190">
        <f>+IF(IFERROR(ABS(datos!FX246),0)&gt;0,datos!FX163/datos!$FX$152*100,"-")</f>
        <v>19.080096040624639</v>
      </c>
      <c r="M25" s="190">
        <f>+IF(IFERROR(ABS(datos!GG246),0)&gt;0,datos!GG163/datos!$GG$152*100,"-")</f>
        <v>11.201037767583992</v>
      </c>
      <c r="N25" s="190">
        <f>+IF(IFERROR(ABS(datos!GP246),0)&gt;0,datos!GP163/datos!$GP$152*100,"-")</f>
        <v>1.9207904900043653</v>
      </c>
      <c r="O25" s="160">
        <f>+IF(IFERROR(ABS(datos!GY246),0)&gt;0,datos!GY163/datos!$GY$152*100,"-")</f>
        <v>16.773194613616791</v>
      </c>
      <c r="P25" s="137">
        <f>+'TOTAL BEBIDAS FRIAS'!K26</f>
        <v>15.013522175022384</v>
      </c>
      <c r="Q25" s="20"/>
    </row>
    <row r="26" spans="1:17" s="28" customFormat="1" ht="20.100000000000001" customHeight="1" x14ac:dyDescent="0.25">
      <c r="A26" s="69"/>
      <c r="B26" s="71" t="s">
        <v>7</v>
      </c>
      <c r="C26" s="190">
        <f>+IF(IFERROR(ABS(datos!DK247),0)&gt;0,datos!DK164/datos!$DK$152*100,"-")</f>
        <v>36.447987764813888</v>
      </c>
      <c r="D26" s="190">
        <f>+IF(IFERROR(ABS(datos!DL247),0)&gt;0,datos!DL164/datos!$DL$152*100,"-")</f>
        <v>40.81838766488157</v>
      </c>
      <c r="E26" s="190">
        <f>+IF(IFERROR(ABS(datos!DM247),0)&gt;0,datos!DM164/datos!$DM$152*100,"-")</f>
        <v>37.368273055362131</v>
      </c>
      <c r="F26" s="190">
        <f>+IF(IFERROR(ABS(datos!DV247),0)&gt;0,datos!DV164/datos!$DV$152*100,"-")</f>
        <v>45.623951168237227</v>
      </c>
      <c r="G26" s="190">
        <f>+IF(IFERROR(ABS(datos!EE247),0)&gt;0,datos!EE164/datos!$EE$152*100,"-")</f>
        <v>41.495479514763105</v>
      </c>
      <c r="H26" s="190">
        <f>+IF(IFERROR(ABS(datos!EN247),0)&gt;0,datos!EN164/datos!$EN$152*100,"-")</f>
        <v>34.438329360962719</v>
      </c>
      <c r="I26" s="190">
        <f>+IF(IFERROR(ABS(datos!EW247),0)&gt;0,datos!EW164/datos!$EW$152*100,"-")</f>
        <v>34.54761584172801</v>
      </c>
      <c r="J26" s="190">
        <f>+IF(IFERROR(ABS(datos!FF247),0)&gt;0,datos!FF164/datos!$FF$152*100,"-")</f>
        <v>18.238555372115982</v>
      </c>
      <c r="K26" s="190">
        <f>+IF(IFERROR(ABS(datos!FO247),0)&gt;0,datos!FO164/datos!$FO$152*100,"-")</f>
        <v>23.899808476619896</v>
      </c>
      <c r="L26" s="190">
        <f>+IF(IFERROR(ABS(datos!FX247),0)&gt;0,datos!FX164/datos!$FX$152*100,"-")</f>
        <v>34.513156038713532</v>
      </c>
      <c r="M26" s="190">
        <f>+IF(IFERROR(ABS(datos!GG247),0)&gt;0,datos!GG164/datos!$GG$152*100,"-")</f>
        <v>46.167965142503085</v>
      </c>
      <c r="N26" s="190">
        <f>+IF(IFERROR(ABS(datos!GP247),0)&gt;0,datos!GP164/datos!$GP$152*100,"-")</f>
        <v>20.944461735108334</v>
      </c>
      <c r="O26" s="160">
        <f>+IF(IFERROR(ABS(datos!GY247),0)&gt;0,datos!GY164/datos!$GY$152*100,"-")</f>
        <v>26.653126449618142</v>
      </c>
      <c r="P26" s="137">
        <f>+'TOTAL BEBIDAS FRIAS'!K27</f>
        <v>30.382425150405133</v>
      </c>
      <c r="Q26" s="20"/>
    </row>
    <row r="27" spans="1:17" s="28" customFormat="1" ht="20.100000000000001" customHeight="1" thickBot="1" x14ac:dyDescent="0.3">
      <c r="A27" s="69"/>
      <c r="B27" s="72" t="s">
        <v>8</v>
      </c>
      <c r="C27" s="191">
        <f>+IF(IFERROR(ABS(datos!DK248),0)&gt;0,datos!DK165/datos!$DK$152*100,"-")</f>
        <v>32.599646999444502</v>
      </c>
      <c r="D27" s="190">
        <f>+IF(IFERROR(ABS(datos!DL248),0)&gt;0,datos!DL165/datos!$DL$152*100,"-")</f>
        <v>31.0597167810804</v>
      </c>
      <c r="E27" s="191">
        <f>+IF(IFERROR(ABS(datos!DM248),0)&gt;0,datos!DM165/datos!$DM$152*100,"-")</f>
        <v>30.216092513093134</v>
      </c>
      <c r="F27" s="191">
        <f>+IF(IFERROR(ABS(datos!DV248),0)&gt;0,datos!DV165/datos!$DV$152*100,"-")</f>
        <v>32.077173062060666</v>
      </c>
      <c r="G27" s="191">
        <f>+IF(IFERROR(ABS(datos!EE248),0)&gt;0,datos!EE165/datos!$EE$152*100,"-")</f>
        <v>29.867364898461734</v>
      </c>
      <c r="H27" s="191">
        <f>+IF(IFERROR(ABS(datos!EN248),0)&gt;0,datos!EN165/datos!$EN$152*100,"-")</f>
        <v>44.02627804470427</v>
      </c>
      <c r="I27" s="191">
        <f>+IF(IFERROR(ABS(datos!EW248),0)&gt;0,datos!EW165/datos!$EW$152*100,"-")</f>
        <v>33.102628853365282</v>
      </c>
      <c r="J27" s="191">
        <f>+IF(IFERROR(ABS(datos!FF248),0)&gt;0,datos!FF165/datos!$FF$152*100,"-")</f>
        <v>37.378068958815931</v>
      </c>
      <c r="K27" s="191">
        <f>+IF(IFERROR(ABS(datos!FO248),0)&gt;0,datos!FO165/datos!$FO$152*100,"-")</f>
        <v>72.27775551106663</v>
      </c>
      <c r="L27" s="191">
        <f>+IF(IFERROR(ABS(datos!FX248),0)&gt;0,datos!FX165/datos!$FX$152*100,"-")</f>
        <v>24.148114704741815</v>
      </c>
      <c r="M27" s="191">
        <f>+IF(IFERROR(ABS(datos!GG248),0)&gt;0,datos!GG165/datos!$GG$152*100,"-")</f>
        <v>12.362534131183935</v>
      </c>
      <c r="N27" s="191">
        <f>+IF(IFERROR(ABS(datos!GP248),0)&gt;0,datos!GP165/datos!$GP$152*100,"-")</f>
        <v>64.855061825541767</v>
      </c>
      <c r="O27" s="164">
        <f>+IF(IFERROR(ABS(datos!GY248),0)&gt;0,datos!GY165/datos!$GY$152*100,"-")</f>
        <v>27.85686524687268</v>
      </c>
      <c r="P27" s="138">
        <f>+'TOTAL BEBIDAS FRIAS'!K28</f>
        <v>36.512253718247962</v>
      </c>
      <c r="Q27" s="20"/>
    </row>
    <row r="28" spans="1:17" ht="8.25" customHeight="1" thickBot="1" x14ac:dyDescent="0.3">
      <c r="A28" s="2"/>
      <c r="B28" s="99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82"/>
      <c r="Q28"/>
    </row>
    <row r="29" spans="1:17" s="28" customFormat="1" ht="20.100000000000001" customHeight="1" x14ac:dyDescent="0.25">
      <c r="A29" s="69"/>
      <c r="B29" s="73" t="s">
        <v>9</v>
      </c>
      <c r="C29" s="192">
        <f>+IF(IFERROR(ABS(datos!DK249),0)&gt;0,datos!DK166/datos!$DK$152*100,"-")</f>
        <v>49.709033503571135</v>
      </c>
      <c r="D29" s="192">
        <f>+IF(IFERROR(ABS(datos!DL249),0)&gt;0,datos!DL166/datos!$DL$152*100,"-")</f>
        <v>48.02115156525177</v>
      </c>
      <c r="E29" s="192">
        <f>+IF(IFERROR(ABS(datos!DM249),0)&gt;0,datos!DM166/datos!$DM$152*100,"-")</f>
        <v>52.606799404550983</v>
      </c>
      <c r="F29" s="192">
        <f>+IF(IFERROR(ABS(datos!DV249),0)&gt;0,datos!DV166/datos!$DV$152*100,"-")</f>
        <v>42.051510736851988</v>
      </c>
      <c r="G29" s="192">
        <f>+IF(IFERROR(ABS(datos!EE249),0)&gt;0,datos!EE166/datos!$EE$152*100,"-")</f>
        <v>49.348229295743522</v>
      </c>
      <c r="H29" s="192">
        <f>+IF(IFERROR(ABS(datos!EN249),0)&gt;0,datos!EN166/datos!$EN$152*100,"-")</f>
        <v>34.053194146599616</v>
      </c>
      <c r="I29" s="192">
        <f>+IF(IFERROR(ABS(datos!EW249),0)&gt;0,datos!EW166/datos!$EW$152*100,"-")</f>
        <v>56.176372715809187</v>
      </c>
      <c r="J29" s="192">
        <f>+IF(IFERROR(ABS(datos!FF249),0)&gt;0,datos!FF166/datos!$FF$152*100,"-")</f>
        <v>48.322771552952979</v>
      </c>
      <c r="K29" s="192">
        <f>+IF(IFERROR(ABS(datos!FO249),0)&gt;0,datos!FO166/datos!$FO$152*100,"-")</f>
        <v>36.669758050027909</v>
      </c>
      <c r="L29" s="192">
        <f>+IF(IFERROR(ABS(datos!FX249),0)&gt;0,datos!FX166/datos!$FX$152*100,"-")</f>
        <v>56.427861083879826</v>
      </c>
      <c r="M29" s="192">
        <f>+IF(IFERROR(ABS(datos!GG249),0)&gt;0,datos!GG166/datos!$GG$152*100,"-")</f>
        <v>70.751811637999808</v>
      </c>
      <c r="N29" s="192">
        <f>+IF(IFERROR(ABS(datos!GP249),0)&gt;0,datos!GP166/datos!$GP$152*100,"-")</f>
        <v>47.801939033771603</v>
      </c>
      <c r="O29" s="170">
        <f>+IF(IFERROR(ABS(datos!GY249),0)&gt;0,datos!GY166/datos!$GY$152*100,"-")</f>
        <v>39.489609040698767</v>
      </c>
      <c r="P29" s="139">
        <f>+'TOTAL BEBIDAS FRIAS'!K30</f>
        <v>49.866711189648854</v>
      </c>
      <c r="Q29" s="20"/>
    </row>
    <row r="30" spans="1:17" s="28" customFormat="1" ht="20.100000000000001" customHeight="1" thickBot="1" x14ac:dyDescent="0.3">
      <c r="A30" s="69"/>
      <c r="B30" s="72" t="s">
        <v>10</v>
      </c>
      <c r="C30" s="191">
        <f>+IF(IFERROR(ABS(datos!DK250),0)&gt;0,datos!DK167/datos!$DK$152*100,"-")</f>
        <v>50.290981729479299</v>
      </c>
      <c r="D30" s="191">
        <f>+IF(IFERROR(ABS(datos!DL250),0)&gt;0,datos!DL167/datos!$DL$152*100,"-")</f>
        <v>51.978884376235492</v>
      </c>
      <c r="E30" s="191">
        <f>+IF(IFERROR(ABS(datos!DM250),0)&gt;0,datos!DM167/datos!$DM$152*100,"-")</f>
        <v>47.393200595449017</v>
      </c>
      <c r="F30" s="191">
        <f>+IF(IFERROR(ABS(datos!DV250),0)&gt;0,datos!DV167/datos!$DV$152*100,"-")</f>
        <v>57.948489263148019</v>
      </c>
      <c r="G30" s="191">
        <f>+IF(IFERROR(ABS(datos!EE250),0)&gt;0,datos!EE167/datos!$EE$152*100,"-")</f>
        <v>50.651741107015738</v>
      </c>
      <c r="H30" s="191">
        <f>+IF(IFERROR(ABS(datos!EN250),0)&gt;0,datos!EN167/datos!$EN$152*100,"-")</f>
        <v>65.946816915418253</v>
      </c>
      <c r="I30" s="191">
        <f>+IF(IFERROR(ABS(datos!EW250),0)&gt;0,datos!EW167/datos!$EW$152*100,"-")</f>
        <v>43.823627284190813</v>
      </c>
      <c r="J30" s="191">
        <f>+IF(IFERROR(ABS(datos!FF250),0)&gt;0,datos!FF167/datos!$FF$152*100,"-")</f>
        <v>51.677210113275208</v>
      </c>
      <c r="K30" s="191">
        <f>+IF(IFERROR(ABS(datos!FO250),0)&gt;0,datos!FO167/datos!$FO$152*100,"-")</f>
        <v>63.330253074057595</v>
      </c>
      <c r="L30" s="191">
        <f>+IF(IFERROR(ABS(datos!FX250),0)&gt;0,datos!FX167/datos!$FX$152*100,"-")</f>
        <v>43.572143971954276</v>
      </c>
      <c r="M30" s="191">
        <f>+IF(IFERROR(ABS(datos!GG250),0)&gt;0,datos!GG167/datos!$GG$152*100,"-")</f>
        <v>29.248188362000189</v>
      </c>
      <c r="N30" s="191">
        <f>+IF(IFERROR(ABS(datos!GP250),0)&gt;0,datos!GP167/datos!$GP$152*100,"-")</f>
        <v>52.198100114901358</v>
      </c>
      <c r="O30" s="164">
        <f>+IF(IFERROR(ABS(datos!GY250),0)&gt;0,datos!GY167/datos!$GY$152*100,"-")</f>
        <v>60.510400603330474</v>
      </c>
      <c r="P30" s="138">
        <f>+'TOTAL BEBIDAS FRIAS'!K31</f>
        <v>50.133260796729807</v>
      </c>
      <c r="Q30" s="20"/>
    </row>
    <row r="31" spans="1:17" x14ac:dyDescent="0.25">
      <c r="A31" s="2"/>
      <c r="B31" s="256" t="s">
        <v>385</v>
      </c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7"/>
      <c r="Q31"/>
    </row>
    <row r="32" spans="1:17" ht="29.25" customHeight="1" thickBot="1" x14ac:dyDescent="0.3">
      <c r="A32" s="2"/>
      <c r="B32" s="44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50"/>
      <c r="Q32" s="32"/>
    </row>
    <row r="33" spans="1:17" s="57" customFormat="1" ht="43.5" customHeight="1" thickBot="1" x14ac:dyDescent="0.25">
      <c r="A33" s="104"/>
      <c r="B33" s="58" t="s">
        <v>21</v>
      </c>
      <c r="C33" s="193" t="s">
        <v>358</v>
      </c>
      <c r="D33" s="194" t="s">
        <v>279</v>
      </c>
      <c r="E33" s="195" t="s">
        <v>280</v>
      </c>
      <c r="F33" s="195" t="s">
        <v>281</v>
      </c>
      <c r="G33" s="195" t="s">
        <v>282</v>
      </c>
      <c r="H33" s="195" t="s">
        <v>283</v>
      </c>
      <c r="I33" s="52" t="s">
        <v>284</v>
      </c>
      <c r="J33" s="52" t="s">
        <v>285</v>
      </c>
      <c r="K33" s="52" t="s">
        <v>290</v>
      </c>
      <c r="L33" s="52" t="s">
        <v>286</v>
      </c>
      <c r="M33" s="52" t="s">
        <v>287</v>
      </c>
      <c r="N33" s="52" t="s">
        <v>288</v>
      </c>
      <c r="O33" s="53" t="s">
        <v>289</v>
      </c>
      <c r="P33" s="59"/>
      <c r="Q33" s="55"/>
    </row>
    <row r="34" spans="1:17" s="28" customFormat="1" ht="20.100000000000001" customHeight="1" x14ac:dyDescent="0.25">
      <c r="A34" s="69"/>
      <c r="B34" s="23" t="s">
        <v>12</v>
      </c>
      <c r="C34" s="196">
        <f>+IF(IFERROR(ABS(datos!DK235),0)&gt;0,datos!DK214,"-")</f>
        <v>3.9627424262505029</v>
      </c>
      <c r="D34" s="196">
        <f>+IF(IFERROR(ABS(datos!DL235),0)&gt;0,datos!DL214,"-")</f>
        <v>3.2003081324539839</v>
      </c>
      <c r="E34" s="196">
        <f>+IF(IFERROR(ABS(datos!DM235),0)&gt;0,datos!DM214,"-")</f>
        <v>2.6417683981288733</v>
      </c>
      <c r="F34" s="196">
        <f>+IF(IFERROR(ABS(datos!DV235),0)&gt;0,datos!DV214,"-")</f>
        <v>2.7920043899788221</v>
      </c>
      <c r="G34" s="196">
        <f>+IF(IFERROR(ABS(datos!EE235),0)&gt;0,datos!EE214,"-")</f>
        <v>3.1065520801618929</v>
      </c>
      <c r="H34" s="196">
        <f>+IF(IFERROR(ABS(datos!EN235),0)&gt;0,datos!EN214,"-")</f>
        <v>1.6671604836856204</v>
      </c>
      <c r="I34" s="196">
        <f>+IF(IFERROR(ABS(datos!EW235),0)&gt;0,datos!EW214,"-")</f>
        <v>2.004537735012867</v>
      </c>
      <c r="J34" s="196">
        <f>+IF(IFERROR(ABS(datos!FF235),0)&gt;0,datos!FF214,"-")</f>
        <v>1.4592357705642438</v>
      </c>
      <c r="K34" s="196">
        <f>+IF(IFERROR(ABS(datos!FO235),0)&gt;0,datos!FO214,"-")</f>
        <v>1.6888153493984057</v>
      </c>
      <c r="L34" s="196">
        <f>+IF(IFERROR(ABS(datos!FX235),0)&gt;0,datos!FX214,"-")</f>
        <v>1.7393237711332756</v>
      </c>
      <c r="M34" s="196">
        <f>+IF(IFERROR(ABS(datos!GG235),0)&gt;0,datos!GG214,"-")</f>
        <v>2.5999434505612178</v>
      </c>
      <c r="N34" s="196">
        <f>+IF(IFERROR(ABS(datos!GP235),0)&gt;0,datos!GP214,"-")</f>
        <v>2.7705041938699786</v>
      </c>
      <c r="O34" s="293">
        <f>+IF(IFERROR(ABS(datos!GY235),0)&gt;0,datos!GY214,"-")</f>
        <v>1.5900234996783542</v>
      </c>
      <c r="P34" s="22"/>
      <c r="Q34" s="20"/>
    </row>
    <row r="35" spans="1:17" s="28" customFormat="1" ht="20.100000000000001" customHeight="1" x14ac:dyDescent="0.25">
      <c r="A35" s="69"/>
      <c r="B35" s="70" t="s">
        <v>264</v>
      </c>
      <c r="C35" s="190">
        <f>+IF(IFERROR(ABS(datos!DK244),0)&gt;0,datos!DK223,"-")</f>
        <v>3.2207328326888804</v>
      </c>
      <c r="D35" s="190">
        <f>+IF(IFERROR(ABS(datos!DL244),0)&gt;0,datos!DL223,"-")</f>
        <v>2.1706674978351441</v>
      </c>
      <c r="E35" s="190">
        <f>+IF(IFERROR(ABS(datos!DM244),0)&gt;0,datos!DM223,"-")</f>
        <v>1.973495699324608</v>
      </c>
      <c r="F35" s="190">
        <f>+IF(IFERROR(ABS(datos!DV244),0)&gt;0,datos!DV223,"-")</f>
        <v>1.2280979650073154</v>
      </c>
      <c r="G35" s="190">
        <f>+IF(IFERROR(ABS(datos!EE244),0)&gt;0,datos!EE223,"-")</f>
        <v>2.1509570572213144</v>
      </c>
      <c r="H35" s="190">
        <f>+IF(IFERROR(ABS(datos!EN244),0)&gt;0,datos!EN223,"-")</f>
        <v>0.78771513867036147</v>
      </c>
      <c r="I35" s="190">
        <f>+IF(IFERROR(ABS(datos!EW244),0)&gt;0,datos!EW223,"-")</f>
        <v>1.5959446892947657</v>
      </c>
      <c r="J35" s="190">
        <f>+IF(IFERROR(ABS(datos!FF244),0)&gt;0,datos!FF223,"-")</f>
        <v>0.98242701295481327</v>
      </c>
      <c r="K35" s="190">
        <f>+IF(IFERROR(ABS(datos!FO244),0)&gt;0,datos!FO223,"-")</f>
        <v>0.38245009272390096</v>
      </c>
      <c r="L35" s="190">
        <f>+IF(IFERROR(ABS(datos!FX244),0)&gt;0,datos!FX223,"-")</f>
        <v>1.7756603190373683</v>
      </c>
      <c r="M35" s="190">
        <f>+IF(IFERROR(ABS(datos!GG244),0)&gt;0,datos!GG223,"-")</f>
        <v>1.9627257047669122</v>
      </c>
      <c r="N35" s="190">
        <f>+IF(IFERROR(ABS(datos!GP244),0)&gt;0,datos!GP223,"-")</f>
        <v>0.4690215153594639</v>
      </c>
      <c r="O35" s="160">
        <f>+IF(IFERROR(ABS(datos!GY244),0)&gt;0,datos!GY223,"-")</f>
        <v>1.7143132534491516</v>
      </c>
      <c r="P35" s="22"/>
      <c r="Q35" s="20"/>
    </row>
    <row r="36" spans="1:17" s="28" customFormat="1" ht="20.100000000000001" customHeight="1" x14ac:dyDescent="0.25">
      <c r="A36" s="69"/>
      <c r="B36" s="71" t="s">
        <v>5</v>
      </c>
      <c r="C36" s="190">
        <f>+IF(IFERROR(ABS(datos!DK245),0)&gt;0,datos!DK224,"-")</f>
        <v>2.8297371758107319</v>
      </c>
      <c r="D36" s="190">
        <f>+IF(IFERROR(ABS(datos!DL245),0)&gt;0,datos!DL224,"-")</f>
        <v>2.0787817109850995</v>
      </c>
      <c r="E36" s="190">
        <f>+IF(IFERROR(ABS(datos!DM245),0)&gt;0,datos!DM224,"-")</f>
        <v>1.84204700000219</v>
      </c>
      <c r="F36" s="190">
        <f>+IF(IFERROR(ABS(datos!DV245),0)&gt;0,datos!DV224,"-")</f>
        <v>1.5815622960031563</v>
      </c>
      <c r="G36" s="190">
        <f>+IF(IFERROR(ABS(datos!EE245),0)&gt;0,datos!EE224,"-")</f>
        <v>2.065981351963972</v>
      </c>
      <c r="H36" s="190">
        <f>+IF(IFERROR(ABS(datos!EN245),0)&gt;0,datos!EN224,"-")</f>
        <v>0.72522217153637403</v>
      </c>
      <c r="I36" s="190">
        <f>+IF(IFERROR(ABS(datos!EW245),0)&gt;0,datos!EW224,"-")</f>
        <v>1.3649574807099856</v>
      </c>
      <c r="J36" s="190">
        <f>+IF(IFERROR(ABS(datos!FF245),0)&gt;0,datos!FF224,"-")</f>
        <v>0.75734472884598558</v>
      </c>
      <c r="K36" s="190">
        <f>+IF(IFERROR(ABS(datos!FO245),0)&gt;0,datos!FO224,"-")</f>
        <v>1.2273055784556197</v>
      </c>
      <c r="L36" s="190">
        <f>+IF(IFERROR(ABS(datos!FX245),0)&gt;0,datos!FX224,"-")</f>
        <v>1.5486641372296228</v>
      </c>
      <c r="M36" s="190">
        <f>+IF(IFERROR(ABS(datos!GG245),0)&gt;0,datos!GG224,"-")</f>
        <v>1.7570383338313209</v>
      </c>
      <c r="N36" s="190" t="s">
        <v>471</v>
      </c>
      <c r="O36" s="160">
        <f>+IF(IFERROR(ABS(datos!GY245),0)&gt;0,datos!GY224,"-")</f>
        <v>1.3423568171121605</v>
      </c>
      <c r="P36" s="22"/>
      <c r="Q36" s="20"/>
    </row>
    <row r="37" spans="1:17" s="28" customFormat="1" ht="20.100000000000001" customHeight="1" x14ac:dyDescent="0.25">
      <c r="A37" s="69"/>
      <c r="B37" s="71" t="s">
        <v>6</v>
      </c>
      <c r="C37" s="190">
        <f>+IF(IFERROR(ABS(datos!DK246),0)&gt;0,datos!DK225,"-")</f>
        <v>3.2192303941487199</v>
      </c>
      <c r="D37" s="190">
        <f>+IF(IFERROR(ABS(datos!DL246),0)&gt;0,datos!DL225,"-")</f>
        <v>2.5984107650957089</v>
      </c>
      <c r="E37" s="190">
        <f>+IF(IFERROR(ABS(datos!DM246),0)&gt;0,datos!DM225,"-")</f>
        <v>2.2240797881027237</v>
      </c>
      <c r="F37" s="190">
        <f>+IF(IFERROR(ABS(datos!DV246),0)&gt;0,datos!DV225,"-")</f>
        <v>2.203998624131267</v>
      </c>
      <c r="G37" s="190">
        <f>+IF(IFERROR(ABS(datos!EE246),0)&gt;0,datos!EE225,"-")</f>
        <v>2.5680177449213231</v>
      </c>
      <c r="H37" s="190">
        <f>+IF(IFERROR(ABS(datos!EN246),0)&gt;0,datos!EN225,"-")</f>
        <v>1.2509631732833073</v>
      </c>
      <c r="I37" s="190">
        <f>+IF(IFERROR(ABS(datos!EW246),0)&gt;0,datos!EW225,"-")</f>
        <v>1.4980206107372152</v>
      </c>
      <c r="J37" s="190">
        <f>+IF(IFERROR(ABS(datos!FF246),0)&gt;0,datos!FF225,"-")</f>
        <v>1.7167045272708956</v>
      </c>
      <c r="K37" s="190">
        <f>+IF(IFERROR(ABS(datos!FO246),0)&gt;0,datos!FO225,"-")</f>
        <v>0.77476800242463273</v>
      </c>
      <c r="L37" s="190">
        <f>+IF(IFERROR(ABS(datos!FX246),0)&gt;0,datos!FX225,"-")</f>
        <v>1.5895445138617728</v>
      </c>
      <c r="M37" s="190">
        <f>+IF(IFERROR(ABS(datos!GG246),0)&gt;0,datos!GG225,"-")</f>
        <v>1.3055357212380767</v>
      </c>
      <c r="N37" s="190">
        <f>+IF(IFERROR(ABS(datos!GP246),0)&gt;0,datos!GP225,"-")</f>
        <v>0.74499277095765093</v>
      </c>
      <c r="O37" s="160">
        <f>+IF(IFERROR(ABS(datos!GY246),0)&gt;0,datos!GY225,"-")</f>
        <v>1.2407930653943213</v>
      </c>
      <c r="P37" s="22"/>
      <c r="Q37" s="20"/>
    </row>
    <row r="38" spans="1:17" s="28" customFormat="1" ht="20.100000000000001" customHeight="1" x14ac:dyDescent="0.25">
      <c r="A38" s="69"/>
      <c r="B38" s="71" t="s">
        <v>7</v>
      </c>
      <c r="C38" s="190">
        <f>+IF(IFERROR(ABS(datos!DK247),0)&gt;0,datos!DK226,"-")</f>
        <v>4.574667820116896</v>
      </c>
      <c r="D38" s="190">
        <f>+IF(IFERROR(ABS(datos!DL247),0)&gt;0,datos!DL226,"-")</f>
        <v>3.7322831272426775</v>
      </c>
      <c r="E38" s="190">
        <f>+IF(IFERROR(ABS(datos!DM247),0)&gt;0,datos!DM226,"-")</f>
        <v>3.0860151400504896</v>
      </c>
      <c r="F38" s="190">
        <f>+IF(IFERROR(ABS(datos!DV247),0)&gt;0,datos!DV226,"-")</f>
        <v>3.0618860165609907</v>
      </c>
      <c r="G38" s="190">
        <f>+IF(IFERROR(ABS(datos!EE247),0)&gt;0,datos!EE226,"-")</f>
        <v>3.606910495251523</v>
      </c>
      <c r="H38" s="190">
        <f>+IF(IFERROR(ABS(datos!EN247),0)&gt;0,datos!EN226,"-")</f>
        <v>1.8242343521650739</v>
      </c>
      <c r="I38" s="190">
        <f>+IF(IFERROR(ABS(datos!EW247),0)&gt;0,datos!EW226,"-")</f>
        <v>2.2589319834653008</v>
      </c>
      <c r="J38" s="190">
        <f>+IF(IFERROR(ABS(datos!FF247),0)&gt;0,datos!FF226,"-")</f>
        <v>1.3841621481493207</v>
      </c>
      <c r="K38" s="190">
        <f>+IF(IFERROR(ABS(datos!FO247),0)&gt;0,datos!FO226,"-")</f>
        <v>1.7545845893684286</v>
      </c>
      <c r="L38" s="190">
        <f>+IF(IFERROR(ABS(datos!FX247),0)&gt;0,datos!FX226,"-")</f>
        <v>1.7551878612360743</v>
      </c>
      <c r="M38" s="190">
        <f>+IF(IFERROR(ABS(datos!GG247),0)&gt;0,datos!GG226,"-")</f>
        <v>4.3879970908294661</v>
      </c>
      <c r="N38" s="190">
        <f>+IF(IFERROR(ABS(datos!GP247),0)&gt;0,datos!GP226,"-")</f>
        <v>1.8599727729044573</v>
      </c>
      <c r="O38" s="160">
        <f>+IF(IFERROR(ABS(datos!GY247),0)&gt;0,datos!GY226,"-")</f>
        <v>1.446817357340388</v>
      </c>
      <c r="P38" s="22"/>
      <c r="Q38" s="20"/>
    </row>
    <row r="39" spans="1:17" s="28" customFormat="1" ht="20.100000000000001" customHeight="1" thickBot="1" x14ac:dyDescent="0.3">
      <c r="A39" s="69"/>
      <c r="B39" s="72" t="s">
        <v>8</v>
      </c>
      <c r="C39" s="191">
        <f>+IF(IFERROR(ABS(datos!DK248),0)&gt;0,datos!DK227,"-")</f>
        <v>4.3473238020773213</v>
      </c>
      <c r="D39" s="191">
        <f>+IF(IFERROR(ABS(datos!DL248),0)&gt;0,datos!DL227,"-")</f>
        <v>3.6031153452893316</v>
      </c>
      <c r="E39" s="191">
        <f>+IF(IFERROR(ABS(datos!DM248),0)&gt;0,datos!DM227,"-")</f>
        <v>2.9602644722816729</v>
      </c>
      <c r="F39" s="191">
        <f>+IF(IFERROR(ABS(datos!DV248),0)&gt;0,datos!DV227,"-")</f>
        <v>3.4214248700102119</v>
      </c>
      <c r="G39" s="191">
        <f>+IF(IFERROR(ABS(datos!EE248),0)&gt;0,datos!EE227,"-")</f>
        <v>3.4474123258371567</v>
      </c>
      <c r="H39" s="191">
        <f>+IF(IFERROR(ABS(datos!EN248),0)&gt;0,datos!EN227,"-")</f>
        <v>2.2335548152381066</v>
      </c>
      <c r="I39" s="191">
        <f>+IF(IFERROR(ABS(datos!EW248),0)&gt;0,datos!EW227,"-")</f>
        <v>2.4018968273772807</v>
      </c>
      <c r="J39" s="191">
        <f>+IF(IFERROR(ABS(datos!FF248),0)&gt;0,datos!FF227,"-")</f>
        <v>1.7435467705481742</v>
      </c>
      <c r="K39" s="191">
        <f>+IF(IFERROR(ABS(datos!FO248),0)&gt;0,datos!FO227,"-")</f>
        <v>1.7859457344698288</v>
      </c>
      <c r="L39" s="191">
        <f>+IF(IFERROR(ABS(datos!FX248),0)&gt;0,datos!FX227,"-")</f>
        <v>1.8913004330095513</v>
      </c>
      <c r="M39" s="191">
        <f>+IF(IFERROR(ABS(datos!GG248),0)&gt;0,datos!GG227,"-")</f>
        <v>3.2008794247787611</v>
      </c>
      <c r="N39" s="191">
        <f>+IF(IFERROR(ABS(datos!GP248),0)&gt;0,datos!GP227,"-")</f>
        <v>2.9715514261555667</v>
      </c>
      <c r="O39" s="164">
        <f>+IF(IFERROR(ABS(datos!GY248),0)&gt;0,datos!GY227,"-")</f>
        <v>2.0627814860067537</v>
      </c>
      <c r="P39" s="22"/>
      <c r="Q39" s="20"/>
    </row>
    <row r="40" spans="1:17" ht="13.5" customHeight="1" thickBot="1" x14ac:dyDescent="0.3">
      <c r="A40" s="2"/>
      <c r="B40" s="99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"/>
      <c r="Q40"/>
    </row>
    <row r="41" spans="1:17" s="28" customFormat="1" ht="20.100000000000001" customHeight="1" x14ac:dyDescent="0.25">
      <c r="A41" s="69"/>
      <c r="B41" s="73" t="s">
        <v>9</v>
      </c>
      <c r="C41" s="192">
        <f>+IF(IFERROR(ABS(datos!DK249),0)&gt;0,datos!DK228,"-")</f>
        <v>4.1274118764341452</v>
      </c>
      <c r="D41" s="192">
        <f>+IF(IFERROR(ABS(datos!DL249),0)&gt;0,datos!DL228,"-")</f>
        <v>3.1681568662294324</v>
      </c>
      <c r="E41" s="192">
        <f>+IF(IFERROR(ABS(datos!DM249),0)&gt;0,datos!DM228,"-")</f>
        <v>2.5928201013138072</v>
      </c>
      <c r="F41" s="192">
        <f>+IF(IFERROR(ABS(datos!DV249),0)&gt;0,datos!DV228,"-")</f>
        <v>2.8919445663367451</v>
      </c>
      <c r="G41" s="192">
        <f>+IF(IFERROR(ABS(datos!EE249),0)&gt;0,datos!EE228,"-")</f>
        <v>3.1158491137040012</v>
      </c>
      <c r="H41" s="192">
        <f>+IF(IFERROR(ABS(datos!EN249),0)&gt;0,datos!EN228,"-")</f>
        <v>1.4462212221547768</v>
      </c>
      <c r="I41" s="192">
        <f>+IF(IFERROR(ABS(datos!EW249),0)&gt;0,datos!EW228,"-")</f>
        <v>2.2668766721305751</v>
      </c>
      <c r="J41" s="192">
        <f>+IF(IFERROR(ABS(datos!FF249),0)&gt;0,datos!FF228,"-")</f>
        <v>1.4683177428389196</v>
      </c>
      <c r="K41" s="192">
        <f>+IF(IFERROR(ABS(datos!FO249),0)&gt;0,datos!FO228,"-")</f>
        <v>1.7592984344485769</v>
      </c>
      <c r="L41" s="192">
        <f>+IF(IFERROR(ABS(datos!FX249),0)&gt;0,datos!FX228,"-")</f>
        <v>1.9412134855252541</v>
      </c>
      <c r="M41" s="192">
        <f>+IF(IFERROR(ABS(datos!GG249),0)&gt;0,datos!GG228,"-")</f>
        <v>2.7713194284415641</v>
      </c>
      <c r="N41" s="192">
        <f>+IF(IFERROR(ABS(datos!GP249),0)&gt;0,datos!GP228,"-")</f>
        <v>2.3736751962483433</v>
      </c>
      <c r="O41" s="170">
        <f>+IF(IFERROR(ABS(datos!GY249),0)&gt;0,datos!GY228,"-")</f>
        <v>1.679293751208951</v>
      </c>
      <c r="P41" s="22"/>
      <c r="Q41" s="20"/>
    </row>
    <row r="42" spans="1:17" s="28" customFormat="1" ht="20.100000000000001" customHeight="1" thickBot="1" x14ac:dyDescent="0.3">
      <c r="A42" s="69"/>
      <c r="B42" s="72" t="s">
        <v>10</v>
      </c>
      <c r="C42" s="191">
        <f>+IF(IFERROR(ABS(datos!DK250),0)&gt;0,datos!DK229,"-")</f>
        <v>3.8161303942671267</v>
      </c>
      <c r="D42" s="191">
        <f>+IF(IFERROR(ABS(datos!DL250),0)&gt;0,datos!DL229,"-")</f>
        <v>3.2281923321997916</v>
      </c>
      <c r="E42" s="191">
        <f>+IF(IFERROR(ABS(datos!DM250),0)&gt;0,datos!DM229,"-")</f>
        <v>2.6924609608135786</v>
      </c>
      <c r="F42" s="191">
        <f>+IF(IFERROR(ABS(datos!DV250),0)&gt;0,datos!DV229,"-")</f>
        <v>2.7173662187909446</v>
      </c>
      <c r="G42" s="191">
        <f>+IF(IFERROR(ABS(datos!EE250),0)&gt;0,datos!EE229,"-")</f>
        <v>3.0966149382576535</v>
      </c>
      <c r="H42" s="191">
        <f>+IF(IFERROR(ABS(datos!EN250),0)&gt;0,datos!EN229,"-")</f>
        <v>1.8511549600607946</v>
      </c>
      <c r="I42" s="191">
        <f>+IF(IFERROR(ABS(datos!EW250),0)&gt;0,datos!EW229,"-")</f>
        <v>1.752354949946678</v>
      </c>
      <c r="J42" s="191">
        <f>+IF(IFERROR(ABS(datos!FF250),0)&gt;0,datos!FF229,"-")</f>
        <v>1.4574583050323544</v>
      </c>
      <c r="K42" s="191">
        <f>+IF(IFERROR(ABS(datos!FO250),0)&gt;0,datos!FO229,"-")</f>
        <v>1.6492425687799952</v>
      </c>
      <c r="L42" s="191">
        <f>+IF(IFERROR(ABS(datos!FX250),0)&gt;0,datos!FX229,"-")</f>
        <v>1.5101372408555469</v>
      </c>
      <c r="M42" s="191">
        <f>+IF(IFERROR(ABS(datos!GG250),0)&gt;0,datos!GG229,"-")</f>
        <v>2.2671102827219842</v>
      </c>
      <c r="N42" s="191">
        <f>+IF(IFERROR(ABS(datos!GP250),0)&gt;0,datos!GP229,"-")</f>
        <v>3.2034730662397051</v>
      </c>
      <c r="O42" s="164">
        <f>+IF(IFERROR(ABS(datos!GY250),0)&gt;0,datos!GY229,"-")</f>
        <v>1.5338862906020656</v>
      </c>
      <c r="P42" s="22"/>
      <c r="Q42" s="20"/>
    </row>
    <row r="43" spans="1:17" x14ac:dyDescent="0.25">
      <c r="A43" s="2"/>
      <c r="B43" s="256" t="s">
        <v>385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7"/>
      <c r="Q43"/>
    </row>
    <row r="44" spans="1:17" ht="29.25" customHeight="1" x14ac:dyDescent="0.25">
      <c r="A44" s="2"/>
      <c r="B44" s="44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50"/>
      <c r="Q44" s="32"/>
    </row>
    <row r="45" spans="1:17" ht="29.25" customHeight="1" thickBot="1" x14ac:dyDescent="0.3">
      <c r="A45" s="2"/>
      <c r="B45" s="44"/>
      <c r="C45" s="177"/>
      <c r="D45" s="177"/>
      <c r="E45" s="177"/>
      <c r="F45" s="177"/>
      <c r="G45" s="177"/>
      <c r="H45" s="177"/>
      <c r="I45" s="49"/>
      <c r="J45" s="49"/>
      <c r="K45" s="49"/>
      <c r="L45" s="49"/>
      <c r="M45" s="49"/>
      <c r="N45" s="49"/>
      <c r="O45" s="49"/>
      <c r="P45" s="50"/>
      <c r="Q45" s="32"/>
    </row>
    <row r="46" spans="1:17" s="57" customFormat="1" ht="43.5" customHeight="1" thickBot="1" x14ac:dyDescent="0.25">
      <c r="A46" s="104"/>
      <c r="B46" s="294" t="s">
        <v>318</v>
      </c>
      <c r="C46" s="295" t="s">
        <v>358</v>
      </c>
      <c r="D46" s="296" t="s">
        <v>279</v>
      </c>
      <c r="E46" s="296" t="s">
        <v>280</v>
      </c>
      <c r="F46" s="296" t="s">
        <v>281</v>
      </c>
      <c r="G46" s="296" t="s">
        <v>282</v>
      </c>
      <c r="H46" s="296" t="s">
        <v>283</v>
      </c>
      <c r="I46" s="296" t="s">
        <v>284</v>
      </c>
      <c r="J46" s="296" t="s">
        <v>285</v>
      </c>
      <c r="K46" s="297" t="s">
        <v>290</v>
      </c>
      <c r="L46" s="297" t="s">
        <v>286</v>
      </c>
      <c r="M46" s="297" t="s">
        <v>287</v>
      </c>
      <c r="N46" s="297" t="s">
        <v>288</v>
      </c>
      <c r="O46" s="298" t="s">
        <v>289</v>
      </c>
      <c r="P46" s="136" t="s">
        <v>297</v>
      </c>
      <c r="Q46" s="55"/>
    </row>
    <row r="47" spans="1:17" s="28" customFormat="1" ht="20.100000000000001" customHeight="1" x14ac:dyDescent="0.25">
      <c r="A47" s="69"/>
      <c r="B47" s="299" t="s">
        <v>12</v>
      </c>
      <c r="C47" s="300">
        <v>100</v>
      </c>
      <c r="D47" s="300">
        <v>100</v>
      </c>
      <c r="E47" s="300">
        <v>100</v>
      </c>
      <c r="F47" s="300">
        <v>100</v>
      </c>
      <c r="G47" s="300">
        <v>100</v>
      </c>
      <c r="H47" s="300">
        <v>100</v>
      </c>
      <c r="I47" s="300">
        <v>100</v>
      </c>
      <c r="J47" s="300">
        <v>100</v>
      </c>
      <c r="K47" s="300">
        <v>100</v>
      </c>
      <c r="L47" s="300">
        <v>100</v>
      </c>
      <c r="M47" s="300">
        <v>100</v>
      </c>
      <c r="N47" s="300">
        <v>100</v>
      </c>
      <c r="O47" s="301">
        <v>100</v>
      </c>
      <c r="P47" s="228">
        <v>100</v>
      </c>
      <c r="Q47" s="20"/>
    </row>
    <row r="48" spans="1:17" s="28" customFormat="1" ht="20.100000000000001" customHeight="1" x14ac:dyDescent="0.25">
      <c r="A48" s="69"/>
      <c r="B48" s="302" t="s">
        <v>13</v>
      </c>
      <c r="C48" s="303">
        <f>+IF(IFERROR(ABS(datos!DK238),0)&gt;0,datos!DK153/datos!$DK$152*100,"-")</f>
        <v>7.5089849609170702</v>
      </c>
      <c r="D48" s="303">
        <f>+IF(IFERROR(ABS(datos!DL238),0)&gt;0,datos!DL153/datos!$DL$152*100,"-")</f>
        <v>7.2689618301405314</v>
      </c>
      <c r="E48" s="303">
        <f>+IF(IFERROR(ABS(datos!DM238),0)&gt;0,datos!DM153/datos!$DM$152*100,"-")</f>
        <v>6.9353787089294867</v>
      </c>
      <c r="F48" s="303">
        <f>+IF(IFERROR(ABS(datos!DV238),0)&gt;0,datos!DV153/datos!$DV$152*100,"-")</f>
        <v>7.7245757313113064</v>
      </c>
      <c r="G48" s="303">
        <f>+IF(IFERROR(ABS(datos!EE238),0)&gt;0,datos!EE153/datos!$EE$152*100,"-")</f>
        <v>7.2549970008129376</v>
      </c>
      <c r="H48" s="303">
        <f>+IF(IFERROR(ABS(datos!EN238),0)&gt;0,datos!EN153/datos!$EN$152*100,"-")</f>
        <v>7.5078468423801841</v>
      </c>
      <c r="I48" s="303">
        <f>+IF(IFERROR(ABS(datos!EW238),0)&gt;0,datos!EW153/datos!EW$152*100,"-")</f>
        <v>5.7143486091508144</v>
      </c>
      <c r="J48" s="303">
        <f>+IF(IFERROR(ABS(datos!FF238),0)&gt;0,datos!FF153/datos!$FF$152*100,"-")</f>
        <v>8.3061886563453644</v>
      </c>
      <c r="K48" s="303">
        <f>+IF(IFERROR(ABS(datos!FO238),0)&gt;0,datos!FO153/datos!$FO$152*100,"-")</f>
        <v>17.215178636683252</v>
      </c>
      <c r="L48" s="303">
        <f>+IF(IFERROR(ABS(datos!FX238),0)&gt;0,datos!FX153/datos!$FX$152*100,"-")</f>
        <v>6.79289736201744</v>
      </c>
      <c r="M48" s="303">
        <f>+IF(IFERROR(ABS(datos!GG238),0)&gt;0,datos!GG153/datos!$GG$152*100,"-")</f>
        <v>4.6704203773788224</v>
      </c>
      <c r="N48" s="303">
        <f>+IF(IFERROR(ABS(datos!GP238),0)&gt;0,datos!GP153/datos!$GP$152*100,"-")</f>
        <v>5.9388145390341629</v>
      </c>
      <c r="O48" s="304">
        <f>+IF(IFERROR(ABS(datos!GY238),0)&gt;0,datos!GY153/datos!$GY$152*100,"-")</f>
        <v>8.8870693820395399</v>
      </c>
      <c r="P48" s="161">
        <f>+'TOTAL BEBIDAS FRIAS'!K50</f>
        <v>9.1462960950132395</v>
      </c>
      <c r="Q48" s="20"/>
    </row>
    <row r="49" spans="1:17" s="28" customFormat="1" ht="20.100000000000001" customHeight="1" x14ac:dyDescent="0.25">
      <c r="A49" s="69"/>
      <c r="B49" s="302" t="s">
        <v>14</v>
      </c>
      <c r="C49" s="303">
        <f>+IF(IFERROR(ABS(datos!DK239),0)&gt;0,datos!DK154/datos!$DK$152*100,"-")</f>
        <v>13.012366190346105</v>
      </c>
      <c r="D49" s="303">
        <f>+IF(IFERROR(ABS(datos!DL239),0)&gt;0,datos!DL154/datos!$DL$152*100,"-")</f>
        <v>11.293273550659526</v>
      </c>
      <c r="E49" s="303">
        <f>+IF(IFERROR(ABS(datos!DM239),0)&gt;0,datos!DM154/datos!$DM$152*100,"-")</f>
        <v>12.697644645122963</v>
      </c>
      <c r="F49" s="303">
        <f>+IF(IFERROR(ABS(datos!DV239),0)&gt;0,datos!DV154/datos!$DV$152*100,"-")</f>
        <v>9.465175432567138</v>
      </c>
      <c r="G49" s="303">
        <f>+IF(IFERROR(ABS(datos!EE239),0)&gt;0,datos!EE154/datos!$EE$152*100,"-")</f>
        <v>11.67792677248009</v>
      </c>
      <c r="H49" s="303">
        <f>+IF(IFERROR(ABS(datos!EN239),0)&gt;0,datos!EN154/datos!$EN$152*100,"-")</f>
        <v>7.6818523835661772</v>
      </c>
      <c r="I49" s="303">
        <f>+IF(IFERROR(ABS(datos!EW239),0)&gt;0,datos!EW154/datos!EW$152*100,"-")</f>
        <v>19.029951530596335</v>
      </c>
      <c r="J49" s="303">
        <f>+IF(IFERROR(ABS(datos!FF239),0)&gt;0,datos!FF154/datos!$FF$152*100,"-")</f>
        <v>3.9354082885149002</v>
      </c>
      <c r="K49" s="303">
        <f>+IF(IFERROR(ABS(datos!FO239),0)&gt;0,datos!FO154/datos!$FO$152*100,"-")</f>
        <v>25.678649865292886</v>
      </c>
      <c r="L49" s="303">
        <f>+IF(IFERROR(ABS(datos!FX239),0)&gt;0,datos!FX154/datos!$FX$152*100,"-")</f>
        <v>13.215358815074275</v>
      </c>
      <c r="M49" s="303">
        <f>+IF(IFERROR(ABS(datos!GG239),0)&gt;0,datos!GG154/datos!$GG$152*100,"-")</f>
        <v>11.687974840490895</v>
      </c>
      <c r="N49" s="303">
        <f>+IF(IFERROR(ABS(datos!GP239),0)&gt;0,datos!GP154/datos!$GP$152*100,"-")</f>
        <v>9.7939801085592713</v>
      </c>
      <c r="O49" s="304">
        <f>+IF(IFERROR(ABS(datos!GY239),0)&gt;0,datos!GY154/datos!$GY$152*100,"-")</f>
        <v>15.35916775885298</v>
      </c>
      <c r="P49" s="161">
        <f>+'TOTAL BEBIDAS FRIAS'!K51</f>
        <v>12.759159613770599</v>
      </c>
      <c r="Q49" s="20"/>
    </row>
    <row r="50" spans="1:17" s="28" customFormat="1" ht="20.100000000000001" customHeight="1" x14ac:dyDescent="0.25">
      <c r="A50" s="69"/>
      <c r="B50" s="302" t="s">
        <v>15</v>
      </c>
      <c r="C50" s="303">
        <f>+IF(IFERROR(ABS(datos!DK240),0)&gt;0,datos!DK155/datos!$DK$152*100,"-")</f>
        <v>14.75689067036593</v>
      </c>
      <c r="D50" s="303">
        <f>+IF(IFERROR(ABS(datos!DL240),0)&gt;0,datos!DL155/datos!$DL$152*100,"-")</f>
        <v>15.12566042482838</v>
      </c>
      <c r="E50" s="303">
        <f>+IF(IFERROR(ABS(datos!DM240),0)&gt;0,datos!DM155/datos!$DM$152*100,"-")</f>
        <v>17.620781563246823</v>
      </c>
      <c r="F50" s="303">
        <f>+IF(IFERROR(ABS(datos!DV240),0)&gt;0,datos!DV155/datos!$DV$152*100,"-")</f>
        <v>11.750142917734706</v>
      </c>
      <c r="G50" s="303">
        <f>+IF(IFERROR(ABS(datos!EE240),0)&gt;0,datos!EE155/datos!$EE$152*100,"-")</f>
        <v>14.975473753166904</v>
      </c>
      <c r="H50" s="303">
        <f>+IF(IFERROR(ABS(datos!EN240),0)&gt;0,datos!EN155/datos!$EN$152*100,"-")</f>
        <v>15.845776444140903</v>
      </c>
      <c r="I50" s="303">
        <f>+IF(IFERROR(ABS(datos!EW240),0)&gt;0,datos!EW155/datos!EW$152*100,"-")</f>
        <v>15.894592713556502</v>
      </c>
      <c r="J50" s="303">
        <f>+IF(IFERROR(ABS(datos!FF240),0)&gt;0,datos!FF155/datos!$FF$152*100,"-")</f>
        <v>7.6845271216069921</v>
      </c>
      <c r="K50" s="303">
        <f>+IF(IFERROR(ABS(datos!FO240),0)&gt;0,datos!FO155/datos!$FO$152*100,"-")</f>
        <v>20.964840881637173</v>
      </c>
      <c r="L50" s="303">
        <f>+IF(IFERROR(ABS(datos!FX240),0)&gt;0,datos!FX155/datos!$FX$152*100,"-")</f>
        <v>13.949668160328589</v>
      </c>
      <c r="M50" s="303">
        <f>+IF(IFERROR(ABS(datos!GG240),0)&gt;0,datos!GG155/datos!$GG$152*100,"-")</f>
        <v>16.179579933454121</v>
      </c>
      <c r="N50" s="303">
        <f>+IF(IFERROR(ABS(datos!GP240),0)&gt;0,datos!GP155/datos!$GP$152*100,"-")</f>
        <v>12.330774967555538</v>
      </c>
      <c r="O50" s="304">
        <f>+IF(IFERROR(ABS(datos!GY240),0)&gt;0,datos!GY155/datos!$GY$152*100,"-")</f>
        <v>11.209737383439853</v>
      </c>
      <c r="P50" s="161">
        <f>+'TOTAL BEBIDAS FRIAS'!K52</f>
        <v>15.46491966253671</v>
      </c>
      <c r="Q50" s="20"/>
    </row>
    <row r="51" spans="1:17" s="28" customFormat="1" ht="20.100000000000001" customHeight="1" x14ac:dyDescent="0.25">
      <c r="A51" s="69"/>
      <c r="B51" s="302" t="s">
        <v>16</v>
      </c>
      <c r="C51" s="303">
        <f>+IF(IFERROR(ABS(datos!DK241),0)&gt;0,datos!DK156/datos!$DK$152*100,"-")</f>
        <v>23.057806379804632</v>
      </c>
      <c r="D51" s="303">
        <f>+IF(IFERROR(ABS(datos!DL241),0)&gt;0,datos!DL156/datos!$DL$152*100,"-")</f>
        <v>24.748598281996909</v>
      </c>
      <c r="E51" s="303">
        <f>+IF(IFERROR(ABS(datos!DM241),0)&gt;0,datos!DM156/datos!$DM$152*100,"-")</f>
        <v>21.12357277008239</v>
      </c>
      <c r="F51" s="303">
        <f>+IF(IFERROR(ABS(datos!DV241),0)&gt;0,datos!DV156/datos!$DV$152*100,"-")</f>
        <v>29.401321381331343</v>
      </c>
      <c r="G51" s="303">
        <f>+IF(IFERROR(ABS(datos!EE241),0)&gt;0,datos!EE156/datos!$EE$152*100,"-")</f>
        <v>24.61799827941374</v>
      </c>
      <c r="H51" s="303">
        <f>+IF(IFERROR(ABS(datos!EN241),0)&gt;0,datos!EN156/datos!$EN$152*100,"-")</f>
        <v>25.581668554953119</v>
      </c>
      <c r="I51" s="303">
        <f>+IF(IFERROR(ABS(datos!EW241),0)&gt;0,datos!EW156/datos!EW$152*100,"-")</f>
        <v>26.885234534165775</v>
      </c>
      <c r="J51" s="303">
        <f>+IF(IFERROR(ABS(datos!FF241),0)&gt;0,datos!FF156/datos!$FF$152*100,"-")</f>
        <v>16.11031613839431</v>
      </c>
      <c r="K51" s="303">
        <f>+IF(IFERROR(ABS(datos!FO241),0)&gt;0,datos!FO156/datos!$FO$152*100,"-")</f>
        <v>9.4627812015858943</v>
      </c>
      <c r="L51" s="303">
        <f>+IF(IFERROR(ABS(datos!FX241),0)&gt;0,datos!FX156/datos!$FX$152*100,"-")</f>
        <v>17.671849065150997</v>
      </c>
      <c r="M51" s="303">
        <f>+IF(IFERROR(ABS(datos!GG241),0)&gt;0,datos!GG156/datos!$GG$152*100,"-")</f>
        <v>26.56364511719438</v>
      </c>
      <c r="N51" s="303">
        <f>+IF(IFERROR(ABS(datos!GP241),0)&gt;0,datos!GP156/datos!$GP$152*100,"-")</f>
        <v>18.11095908376446</v>
      </c>
      <c r="O51" s="304">
        <f>+IF(IFERROR(ABS(datos!GY241),0)&gt;0,datos!GY156/datos!$GY$152*100,"-")</f>
        <v>23.47942108821297</v>
      </c>
      <c r="P51" s="161">
        <f>+'TOTAL BEBIDAS FRIAS'!K53</f>
        <v>20.851636499731629</v>
      </c>
      <c r="Q51" s="20"/>
    </row>
    <row r="52" spans="1:17" s="28" customFormat="1" ht="20.100000000000001" customHeight="1" x14ac:dyDescent="0.25">
      <c r="A52" s="69"/>
      <c r="B52" s="302" t="s">
        <v>17</v>
      </c>
      <c r="C52" s="303">
        <f>+IF(IFERROR(ABS(datos!DK242),0)&gt;0,datos!DK157/datos!$DK$152*100,"-")</f>
        <v>16.537096032196573</v>
      </c>
      <c r="D52" s="303">
        <f>+IF(IFERROR(ABS(datos!DL242),0)&gt;0,datos!DL157/datos!$DL$152*100,"-")</f>
        <v>18.253576177982247</v>
      </c>
      <c r="E52" s="303">
        <f>+IF(IFERROR(ABS(datos!DM242),0)&gt;0,datos!DM157/datos!$DM$152*100,"-")</f>
        <v>16.345255930028092</v>
      </c>
      <c r="F52" s="303">
        <f>+IF(IFERROR(ABS(datos!DV242),0)&gt;0,datos!DV157/datos!$DV$152*100,"-")</f>
        <v>20.91425229297046</v>
      </c>
      <c r="G52" s="303">
        <f>+IF(IFERROR(ABS(datos!EE242),0)&gt;0,datos!EE157/datos!$EE$152*100,"-")</f>
        <v>18.306159777744455</v>
      </c>
      <c r="H52" s="303">
        <f>+IF(IFERROR(ABS(datos!EN242),0)&gt;0,datos!EN157/datos!$EN$152*100,"-")</f>
        <v>18.550616807054734</v>
      </c>
      <c r="I52" s="303">
        <f>+IF(IFERROR(ABS(datos!EW242),0)&gt;0,datos!EW157/datos!EW$152*100,"-")</f>
        <v>10.825674878936557</v>
      </c>
      <c r="J52" s="303">
        <f>+IF(IFERROR(ABS(datos!FF242),0)&gt;0,datos!FF157/datos!$FF$152*100,"-")</f>
        <v>22.673870616738917</v>
      </c>
      <c r="K52" s="303">
        <f>+IF(IFERROR(ABS(datos!FO242),0)&gt;0,datos!FO157/datos!$FO$152*100,"-")</f>
        <v>5.4639505654539526</v>
      </c>
      <c r="L52" s="303">
        <f>+IF(IFERROR(ABS(datos!FX242),0)&gt;0,datos!FX157/datos!$FX$152*100,"-")</f>
        <v>13.605133289482399</v>
      </c>
      <c r="M52" s="303">
        <f>+IF(IFERROR(ABS(datos!GG242),0)&gt;0,datos!GG157/datos!$GG$152*100,"-")</f>
        <v>22.60168208973678</v>
      </c>
      <c r="N52" s="303">
        <f>+IF(IFERROR(ABS(datos!GP242),0)&gt;0,datos!GP157/datos!$GP$152*100,"-")</f>
        <v>15.678769478911589</v>
      </c>
      <c r="O52" s="304">
        <f>+IF(IFERROR(ABS(datos!GY242),0)&gt;0,datos!GY157/datos!$GY$152*100,"-")</f>
        <v>18.688132346942023</v>
      </c>
      <c r="P52" s="161">
        <f>+'TOTAL BEBIDAS FRIAS'!K54</f>
        <v>13.096463224278173</v>
      </c>
      <c r="Q52" s="20"/>
    </row>
    <row r="53" spans="1:17" s="28" customFormat="1" ht="20.100000000000001" customHeight="1" x14ac:dyDescent="0.25">
      <c r="A53" s="69"/>
      <c r="B53" s="302" t="s">
        <v>18</v>
      </c>
      <c r="C53" s="303">
        <f>+IF(IFERROR(ABS(datos!DK243),0)&gt;0,datos!DK158/datos!$DK$152*100,"-")</f>
        <v>10.907752708690252</v>
      </c>
      <c r="D53" s="303">
        <f>+IF(IFERROR(ABS(datos!DL243),0)&gt;0,datos!DL158/datos!$DL$152*100,"-")</f>
        <v>10.770531574596557</v>
      </c>
      <c r="E53" s="303">
        <f>+IF(IFERROR(ABS(datos!DM243),0)&gt;0,datos!DM158/datos!$DM$152*100,"-")</f>
        <v>9.4520295267218994</v>
      </c>
      <c r="F53" s="303">
        <f>+IF(IFERROR(ABS(datos!DV243),0)&gt;0,datos!DV158/datos!$DV$152*100,"-")</f>
        <v>12.592357966594969</v>
      </c>
      <c r="G53" s="303">
        <f>+IF(IFERROR(ABS(datos!EE243),0)&gt;0,datos!EE158/datos!$EE$152*100,"-")</f>
        <v>10.850604967600887</v>
      </c>
      <c r="H53" s="303">
        <f>+IF(IFERROR(ABS(datos!EN243),0)&gt;0,datos!EN158/datos!$EN$152*100,"-")</f>
        <v>9.8440233355479503</v>
      </c>
      <c r="I53" s="303">
        <f>+IF(IFERROR(ABS(datos!EW243),0)&gt;0,datos!EW158/datos!EW$152*100,"-")</f>
        <v>10.783160046623962</v>
      </c>
      <c r="J53" s="303">
        <f>+IF(IFERROR(ABS(datos!FF243),0)&gt;0,datos!FF158/datos!$FF$152*100,"-")</f>
        <v>24.541101108001502</v>
      </c>
      <c r="K53" s="303">
        <f>+IF(IFERROR(ABS(datos!FO243),0)&gt;0,datos!FO158/datos!$FO$152*100,"-")</f>
        <v>4.4370194881741511</v>
      </c>
      <c r="L53" s="303">
        <f>+IF(IFERROR(ABS(datos!FX243),0)&gt;0,datos!FX158/datos!$FX$152*100,"-")</f>
        <v>10.657334271022032</v>
      </c>
      <c r="M53" s="303">
        <f>+IF(IFERROR(ABS(datos!GG243),0)&gt;0,datos!GG158/datos!$GG$152*100,"-")</f>
        <v>12.780431753864516</v>
      </c>
      <c r="N53" s="303">
        <f>+IF(IFERROR(ABS(datos!GP243),0)&gt;0,datos!GP158/datos!$GP$152*100,"-")</f>
        <v>1.8406531564596289</v>
      </c>
      <c r="O53" s="304">
        <f>+IF(IFERROR(ABS(datos!GY243),0)&gt;0,datos!GY158/datos!$GY$152*100,"-")</f>
        <v>5.640378007369967</v>
      </c>
      <c r="P53" s="161">
        <f>+'TOTAL BEBIDAS FRIAS'!K55</f>
        <v>9.6673858697052868</v>
      </c>
      <c r="Q53" s="20"/>
    </row>
    <row r="54" spans="1:17" s="28" customFormat="1" ht="20.100000000000001" customHeight="1" x14ac:dyDescent="0.25">
      <c r="A54" s="69"/>
      <c r="B54" s="302" t="s">
        <v>19</v>
      </c>
      <c r="C54" s="303">
        <f>+IF(IFERROR(ABS(datos!DK244),0)&gt;0,datos!DK159/datos!$DK$152*100,"-")</f>
        <v>7.5140778774470629</v>
      </c>
      <c r="D54" s="303">
        <f>+IF(IFERROR(ABS(datos!DL244),0)&gt;0,datos!DL159/datos!$DL$152*100,"-")</f>
        <v>7.2278097257664529</v>
      </c>
      <c r="E54" s="303">
        <f>+IF(IFERROR(ABS(datos!DM244),0)&gt;0,datos!DM159/datos!$DM$152*100,"-")</f>
        <v>8.9432410805353975</v>
      </c>
      <c r="F54" s="303">
        <f>+IF(IFERROR(ABS(datos!DV244),0)&gt;0,datos!DV159/datos!$DV$152*100,"-")</f>
        <v>4.8904981919439665</v>
      </c>
      <c r="G54" s="303">
        <f>+IF(IFERROR(ABS(datos!EE244),0)&gt;0,datos!EE159/datos!$EE$152*100,"-")</f>
        <v>7.128506286453935</v>
      </c>
      <c r="H54" s="303">
        <f>+IF(IFERROR(ABS(datos!EN244),0)&gt;0,datos!EN159/datos!$EN$152*100,"-")</f>
        <v>8.1860259722905298</v>
      </c>
      <c r="I54" s="303">
        <f>+IF(IFERROR(ABS(datos!EW244),0)&gt;0,datos!EW159/datos!EW$152*100,"-")</f>
        <v>5.6132236244224742</v>
      </c>
      <c r="J54" s="303">
        <f>+IF(IFERROR(ABS(datos!FF244),0)&gt;0,datos!FF159/datos!$FF$152*100,"-")</f>
        <v>7.0512969768526963</v>
      </c>
      <c r="K54" s="303">
        <f>+IF(IFERROR(ABS(datos!FO244),0)&gt;0,datos!FO159/datos!$FO$152*100,"-")</f>
        <v>11.607482638361653</v>
      </c>
      <c r="L54" s="303">
        <f>+IF(IFERROR(ABS(datos!FX244),0)&gt;0,datos!FX159/datos!$FX$152*100,"-")</f>
        <v>10.33584389202154</v>
      </c>
      <c r="M54" s="303">
        <f>+IF(IFERROR(ABS(datos!GG244),0)&gt;0,datos!GG159/datos!$GG$152*100,"-")</f>
        <v>2.3766459467729666</v>
      </c>
      <c r="N54" s="303">
        <f>+IF(IFERROR(ABS(datos!GP244),0)&gt;0,datos!GP159/datos!$GP$152*100,"-")</f>
        <v>16.305735476331691</v>
      </c>
      <c r="O54" s="304">
        <f>+IF(IFERROR(ABS(datos!GY244),0)&gt;0,datos!GY159/datos!$GY$152*100,"-")</f>
        <v>7.8421677463157398</v>
      </c>
      <c r="P54" s="161">
        <f>+'TOTAL BEBIDAS FRIAS'!K56</f>
        <v>9.4811569177396819</v>
      </c>
      <c r="Q54" s="20"/>
    </row>
    <row r="55" spans="1:17" s="28" customFormat="1" ht="20.100000000000001" customHeight="1" thickBot="1" x14ac:dyDescent="0.3">
      <c r="A55" s="69"/>
      <c r="B55" s="305" t="s">
        <v>20</v>
      </c>
      <c r="C55" s="306">
        <f>+IF(IFERROR(ABS(datos!DK245),0)&gt;0,datos!DK160/datos!$DK$152*100,"-")</f>
        <v>6.7050404132828128</v>
      </c>
      <c r="D55" s="306">
        <f>+IF(IFERROR(ABS(datos!DL245),0)&gt;0,datos!DL160/datos!$DL$152*100,"-")</f>
        <v>5.3116288682025665</v>
      </c>
      <c r="E55" s="306">
        <f>+IF(IFERROR(ABS(datos!DM245),0)&gt;0,datos!DM160/datos!$DM$152*100,"-")</f>
        <v>6.8821100250700376</v>
      </c>
      <c r="F55" s="306">
        <f>+IF(IFERROR(ABS(datos!DV245),0)&gt;0,datos!DV160/datos!$DV$152*100,"-")</f>
        <v>3.2616697988422407</v>
      </c>
      <c r="G55" s="306">
        <f>+IF(IFERROR(ABS(datos!EE245),0)&gt;0,datos!EE160/datos!$EE$152*100,"-")</f>
        <v>5.1883173771319884</v>
      </c>
      <c r="H55" s="306">
        <f>+IF(IFERROR(ABS(datos!EN245),0)&gt;0,datos!EN160/datos!$EN$152*100,"-")</f>
        <v>6.8022007220842786</v>
      </c>
      <c r="I55" s="306">
        <f>+IF(IFERROR(ABS(datos!EW245),0)&gt;0,datos!EW160/datos!EW$152*100,"-")</f>
        <v>5.2538030559461877</v>
      </c>
      <c r="J55" s="306">
        <f>+IF(IFERROR(ABS(datos!FF245),0)&gt;0,datos!FF160/datos!$FF$152*100,"-")</f>
        <v>9.6972727597735044</v>
      </c>
      <c r="K55" s="306">
        <f>+IF(IFERROR(ABS(datos!FO245),0)&gt;0,datos!FO160/datos!$FO$152*100,"-")</f>
        <v>5.1700967228110386</v>
      </c>
      <c r="L55" s="306">
        <f>+IF(IFERROR(ABS(datos!FX245),0)&gt;0,datos!FX160/datos!$FX$152*100,"-")</f>
        <v>13.771915144902733</v>
      </c>
      <c r="M55" s="306">
        <f>+IF(IFERROR(ABS(datos!GG245),0)&gt;0,datos!GG160/datos!$GG$152*100,"-")</f>
        <v>3.1396199411075187</v>
      </c>
      <c r="N55" s="306">
        <f>+IF(IFERROR(ABS(datos!GP245),0)&gt;0,datos!GP160/datos!$GP$152*100,"-")</f>
        <v>20.000352338056622</v>
      </c>
      <c r="O55" s="307">
        <f>+IF(IFERROR(ABS(datos!GY245),0)&gt;0,datos!GY160/datos!$GY$152*100,"-")</f>
        <v>8.893916642797695</v>
      </c>
      <c r="P55" s="165">
        <f>+'TOTAL BEBIDAS FRIAS'!K57</f>
        <v>9.532979315862546</v>
      </c>
      <c r="Q55" s="20"/>
    </row>
    <row r="56" spans="1:17" x14ac:dyDescent="0.25">
      <c r="A56" s="2"/>
      <c r="B56" s="308" t="s">
        <v>385</v>
      </c>
      <c r="C56" s="292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17"/>
      <c r="Q56"/>
    </row>
    <row r="57" spans="1:17" ht="29.25" customHeight="1" thickBot="1" x14ac:dyDescent="0.3">
      <c r="A57" s="2"/>
      <c r="B57" s="46"/>
      <c r="C57" s="309"/>
      <c r="D57" s="309"/>
      <c r="E57" s="309"/>
      <c r="F57" s="309"/>
      <c r="G57" s="309"/>
      <c r="H57" s="309"/>
      <c r="I57" s="310"/>
      <c r="J57" s="310"/>
      <c r="K57" s="310"/>
      <c r="L57" s="310"/>
      <c r="M57" s="310"/>
      <c r="N57" s="310"/>
      <c r="O57" s="310"/>
      <c r="P57" s="50"/>
      <c r="Q57" s="32"/>
    </row>
    <row r="58" spans="1:17" ht="39" customHeight="1" thickBot="1" x14ac:dyDescent="0.3">
      <c r="A58" s="2"/>
      <c r="B58" s="311" t="s">
        <v>21</v>
      </c>
      <c r="C58" s="295" t="s">
        <v>358</v>
      </c>
      <c r="D58" s="296" t="s">
        <v>279</v>
      </c>
      <c r="E58" s="296" t="s">
        <v>280</v>
      </c>
      <c r="F58" s="296" t="s">
        <v>281</v>
      </c>
      <c r="G58" s="296" t="s">
        <v>282</v>
      </c>
      <c r="H58" s="296" t="s">
        <v>283</v>
      </c>
      <c r="I58" s="296" t="s">
        <v>284</v>
      </c>
      <c r="J58" s="296" t="s">
        <v>285</v>
      </c>
      <c r="K58" s="297" t="s">
        <v>290</v>
      </c>
      <c r="L58" s="297" t="s">
        <v>286</v>
      </c>
      <c r="M58" s="297" t="s">
        <v>287</v>
      </c>
      <c r="N58" s="297" t="s">
        <v>288</v>
      </c>
      <c r="O58" s="298" t="s">
        <v>289</v>
      </c>
      <c r="P58" s="17"/>
      <c r="Q58"/>
    </row>
    <row r="59" spans="1:17" s="28" customFormat="1" ht="20.100000000000001" customHeight="1" x14ac:dyDescent="0.25">
      <c r="A59" s="69"/>
      <c r="B59" s="299" t="s">
        <v>12</v>
      </c>
      <c r="C59" s="312">
        <f>+IF(IFERROR(ABS(datos!DK235),0)&gt;0,datos!DK214,"-")</f>
        <v>3.9627424262505029</v>
      </c>
      <c r="D59" s="312">
        <f>+IF(IFERROR(ABS(datos!DL235),0)&gt;0,datos!DL214,"-")</f>
        <v>3.2003081324539839</v>
      </c>
      <c r="E59" s="312">
        <f>+IF(IFERROR(ABS(datos!DM235),0)&gt;0,datos!DM214,"-")</f>
        <v>2.6417683981288733</v>
      </c>
      <c r="F59" s="312">
        <f>+IF(IFERROR(ABS(datos!DV235),0)&gt;0,datos!DV214,"-")</f>
        <v>2.7920043899788221</v>
      </c>
      <c r="G59" s="312">
        <f>+IF(IFERROR(ABS(datos!EE235),0)&gt;0,datos!EE214,"-")</f>
        <v>3.1065520801618929</v>
      </c>
      <c r="H59" s="312">
        <f>+IF(IFERROR(ABS(datos!EN235),0)&gt;0,datos!EN214,"-")</f>
        <v>1.6671604836856204</v>
      </c>
      <c r="I59" s="312">
        <f>+IF(IFERROR(ABS(datos!EW235),0)&gt;0,datos!EW214,"-")</f>
        <v>2.004537735012867</v>
      </c>
      <c r="J59" s="312">
        <f>+IF(IFERROR(ABS(datos!FF235),0)&gt;0,datos!FF214,"-")</f>
        <v>1.4592357705642438</v>
      </c>
      <c r="K59" s="312">
        <f>+IF(IFERROR(ABS(datos!FO235),0)&gt;0,datos!FO214,"-")</f>
        <v>1.6888153493984057</v>
      </c>
      <c r="L59" s="312">
        <f>+IF(IFERROR(ABS(datos!FX235),0)&gt;0,datos!FX214,"-")</f>
        <v>1.7393237711332756</v>
      </c>
      <c r="M59" s="312">
        <f>+IF(IFERROR(ABS(datos!GG235),0)&gt;0,datos!GG214,"-")</f>
        <v>2.5999434505612178</v>
      </c>
      <c r="N59" s="312">
        <f>+IF(IFERROR(ABS(datos!GP235),0)&gt;0,datos!GP214,"-")</f>
        <v>2.7705041938699786</v>
      </c>
      <c r="O59" s="313">
        <f>+IF(IFERROR(ABS(datos!GY235),0)&gt;0,datos!GY214,"-")</f>
        <v>1.5900234996783542</v>
      </c>
      <c r="P59" s="22"/>
      <c r="Q59" s="20"/>
    </row>
    <row r="60" spans="1:17" s="28" customFormat="1" ht="20.100000000000001" customHeight="1" x14ac:dyDescent="0.25">
      <c r="A60" s="69"/>
      <c r="B60" s="302" t="s">
        <v>13</v>
      </c>
      <c r="C60" s="303">
        <f>+IF(IFERROR(ABS(datos!DK236),0)&gt;0,datos!DK215,"-")</f>
        <v>3.0997530648698959</v>
      </c>
      <c r="D60" s="303">
        <f>+IF(IFERROR(ABS(datos!DL236),0)&gt;0,datos!DL215,"-")</f>
        <v>2.404747621792791</v>
      </c>
      <c r="E60" s="303">
        <f>+IF(IFERROR(ABS(datos!DM236),0)&gt;0,datos!DM215,"-")</f>
        <v>1.8956933957678472</v>
      </c>
      <c r="F60" s="303">
        <f>+IF(IFERROR(ABS(datos!DV236),0)&gt;0,datos!DV215,"-")</f>
        <v>2.1352041786736633</v>
      </c>
      <c r="G60" s="303">
        <f>+IF(IFERROR(ABS(datos!EE236),0)&gt;0,datos!EE215,"-")</f>
        <v>2.3281948957809298</v>
      </c>
      <c r="H60" s="303">
        <f>+IF(IFERROR(ABS(datos!EN236),0)&gt;0,datos!EN215,"-")</f>
        <v>1.6581445756780402</v>
      </c>
      <c r="I60" s="303">
        <f>+IF(IFERROR(ABS(datos!EW236),0)&gt;0,datos!EW215,"-")</f>
        <v>1.4912480716978846</v>
      </c>
      <c r="J60" s="303">
        <f>+IF(IFERROR(ABS(datos!FF236),0)&gt;0,datos!FF215,"-")</f>
        <v>1.5706309317639873</v>
      </c>
      <c r="K60" s="303">
        <f>+IF(IFERROR(ABS(datos!FO236),0)&gt;0,datos!FO215,"-")</f>
        <v>2.1052221143342638</v>
      </c>
      <c r="L60" s="303">
        <f>+IF(IFERROR(ABS(datos!FX236),0)&gt;0,datos!FX215,"-")</f>
        <v>1.8848575430864878</v>
      </c>
      <c r="M60" s="303">
        <f>+IF(IFERROR(ABS(datos!GG236),0)&gt;0,datos!GG215,"-")</f>
        <v>2.214180563542266</v>
      </c>
      <c r="N60" s="303">
        <f>+IF(IFERROR(ABS(datos!GP236),0)&gt;0,datos!GP215,"-")</f>
        <v>1.3360233118558904</v>
      </c>
      <c r="O60" s="304">
        <f>+IF(IFERROR(ABS(datos!GY236),0)&gt;0,datos!GY215,"-")</f>
        <v>1.2096806903684643</v>
      </c>
      <c r="P60" s="22"/>
      <c r="Q60" s="20"/>
    </row>
    <row r="61" spans="1:17" s="28" customFormat="1" ht="20.100000000000001" customHeight="1" x14ac:dyDescent="0.25">
      <c r="A61" s="69"/>
      <c r="B61" s="302" t="s">
        <v>14</v>
      </c>
      <c r="C61" s="303">
        <f>+IF(IFERROR(ABS(datos!DK237),0)&gt;0,datos!DK216,"-")</f>
        <v>4.3232491514158076</v>
      </c>
      <c r="D61" s="303">
        <f>+IF(IFERROR(ABS(datos!DL237),0)&gt;0,datos!DL216,"-")</f>
        <v>3.3924960522628602</v>
      </c>
      <c r="E61" s="303">
        <f>+IF(IFERROR(ABS(datos!DM237),0)&gt;0,datos!DM216,"-")</f>
        <v>2.8912554227455716</v>
      </c>
      <c r="F61" s="303">
        <f>+IF(IFERROR(ABS(datos!DV237),0)&gt;0,datos!DV216,"-")</f>
        <v>2.8110952867437105</v>
      </c>
      <c r="G61" s="303">
        <f>+IF(IFERROR(ABS(datos!EE237),0)&gt;0,datos!EE216,"-")</f>
        <v>3.3722933591537672</v>
      </c>
      <c r="H61" s="303">
        <f>+IF(IFERROR(ABS(datos!EN237),0)&gt;0,datos!EN216,"-")</f>
        <v>1.5326047272664145</v>
      </c>
      <c r="I61" s="303">
        <f>+IF(IFERROR(ABS(datos!EW237),0)&gt;0,datos!EW216,"-")</f>
        <v>2.6374578318896167</v>
      </c>
      <c r="J61" s="303">
        <f>+IF(IFERROR(ABS(datos!FF237),0)&gt;0,datos!FF216,"-")</f>
        <v>1.2300716248596226</v>
      </c>
      <c r="K61" s="303">
        <f>+IF(IFERROR(ABS(datos!FO237),0)&gt;0,datos!FO216,"-")</f>
        <v>2.6428239891788627</v>
      </c>
      <c r="L61" s="303">
        <f>+IF(IFERROR(ABS(datos!FX237),0)&gt;0,datos!FX216,"-")</f>
        <v>1.6625525585498599</v>
      </c>
      <c r="M61" s="303">
        <f>+IF(IFERROR(ABS(datos!GG237),0)&gt;0,datos!GG216,"-")</f>
        <v>3.5869091841385599</v>
      </c>
      <c r="N61" s="303">
        <f>+IF(IFERROR(ABS(datos!GP237),0)&gt;0,datos!GP216,"-")</f>
        <v>0.89759761484412115</v>
      </c>
      <c r="O61" s="304">
        <f>+IF(IFERROR(ABS(datos!GY237),0)&gt;0,datos!GY216,"-")</f>
        <v>2.1922204870281483</v>
      </c>
      <c r="P61" s="22"/>
      <c r="Q61" s="20"/>
    </row>
    <row r="62" spans="1:17" s="28" customFormat="1" ht="20.100000000000001" customHeight="1" x14ac:dyDescent="0.25">
      <c r="A62" s="69"/>
      <c r="B62" s="302" t="s">
        <v>15</v>
      </c>
      <c r="C62" s="303">
        <f>+IF(IFERROR(ABS(datos!DK238),0)&gt;0,datos!DK217,"-")</f>
        <v>3.8194202618539661</v>
      </c>
      <c r="D62" s="303">
        <f>+IF(IFERROR(ABS(datos!DL238),0)&gt;0,datos!DL217,"-")</f>
        <v>3.1322920788070485</v>
      </c>
      <c r="E62" s="303">
        <f>+IF(IFERROR(ABS(datos!DM238),0)&gt;0,datos!DM217,"-")</f>
        <v>2.7202429199472338</v>
      </c>
      <c r="F62" s="303">
        <f>+IF(IFERROR(ABS(datos!DV238),0)&gt;0,datos!DV217,"-")</f>
        <v>2.5130098812416897</v>
      </c>
      <c r="G62" s="303">
        <f>+IF(IFERROR(ABS(datos!EE238),0)&gt;0,datos!EE217,"-")</f>
        <v>3.0167373245206019</v>
      </c>
      <c r="H62" s="303">
        <f>+IF(IFERROR(ABS(datos!EN238),0)&gt;0,datos!EN217,"-")</f>
        <v>1.4061573301939241</v>
      </c>
      <c r="I62" s="303">
        <f>+IF(IFERROR(ABS(datos!EW238),0)&gt;0,datos!EW217,"-")</f>
        <v>1.8056807513594846</v>
      </c>
      <c r="J62" s="303">
        <f>+IF(IFERROR(ABS(datos!FF238),0)&gt;0,datos!FF217,"-")</f>
        <v>0.85779990934233785</v>
      </c>
      <c r="K62" s="303">
        <f>+IF(IFERROR(ABS(datos!FO238),0)&gt;0,datos!FO217,"-")</f>
        <v>1.7454243741559772</v>
      </c>
      <c r="L62" s="303">
        <f>+IF(IFERROR(ABS(datos!FX238),0)&gt;0,datos!FX217,"-")</f>
        <v>1.6469511890104453</v>
      </c>
      <c r="M62" s="303">
        <f>+IF(IFERROR(ABS(datos!GG238),0)&gt;0,datos!GG217,"-")</f>
        <v>2.1476244472224821</v>
      </c>
      <c r="N62" s="303">
        <f>+IF(IFERROR(ABS(datos!GP238),0)&gt;0,datos!GP217,"-")</f>
        <v>1.3668360735848164</v>
      </c>
      <c r="O62" s="304">
        <f>+IF(IFERROR(ABS(datos!GY238),0)&gt;0,datos!GY217,"-")</f>
        <v>1.2961003958212494</v>
      </c>
      <c r="P62" s="22"/>
      <c r="Q62" s="20"/>
    </row>
    <row r="63" spans="1:17" s="28" customFormat="1" ht="20.100000000000001" customHeight="1" x14ac:dyDescent="0.25">
      <c r="A63" s="69"/>
      <c r="B63" s="302" t="s">
        <v>16</v>
      </c>
      <c r="C63" s="303">
        <f>+IF(IFERROR(ABS(datos!DK239),0)&gt;0,datos!DK218,"-")</f>
        <v>4.1206034817499342</v>
      </c>
      <c r="D63" s="303">
        <f>+IF(IFERROR(ABS(datos!DL239),0)&gt;0,datos!DL218,"-")</f>
        <v>3.4517984527570267</v>
      </c>
      <c r="E63" s="303">
        <f>+IF(IFERROR(ABS(datos!DM239),0)&gt;0,datos!DM218,"-")</f>
        <v>2.4325208967753924</v>
      </c>
      <c r="F63" s="303">
        <f>+IF(IFERROR(ABS(datos!DV239),0)&gt;0,datos!DV218,"-")</f>
        <v>3.3915970017095294</v>
      </c>
      <c r="G63" s="303">
        <f>+IF(IFERROR(ABS(datos!EE239),0)&gt;0,datos!EE218,"-")</f>
        <v>3.2988870331126705</v>
      </c>
      <c r="H63" s="303">
        <f>+IF(IFERROR(ABS(datos!EN239),0)&gt;0,datos!EN218,"-")</f>
        <v>1.8999136283339606</v>
      </c>
      <c r="I63" s="303">
        <f>+IF(IFERROR(ABS(datos!EW239),0)&gt;0,datos!EW218,"-")</f>
        <v>2.2107249773851376</v>
      </c>
      <c r="J63" s="303">
        <f>+IF(IFERROR(ABS(datos!FF239),0)&gt;0,datos!FF218,"-")</f>
        <v>1.1142219909816165</v>
      </c>
      <c r="K63" s="303">
        <f>+IF(IFERROR(ABS(datos!FO239),0)&gt;0,datos!FO218,"-")</f>
        <v>1.2020243259731236</v>
      </c>
      <c r="L63" s="303">
        <f>+IF(IFERROR(ABS(datos!FX239),0)&gt;0,datos!FX218,"-")</f>
        <v>1.3418885686839577</v>
      </c>
      <c r="M63" s="303">
        <f>+IF(IFERROR(ABS(datos!GG239),0)&gt;0,datos!GG218,"-")</f>
        <v>2.4999227996273645</v>
      </c>
      <c r="N63" s="303">
        <f>+IF(IFERROR(ABS(datos!GP239),0)&gt;0,datos!GP218,"-")</f>
        <v>2.9437290388361887</v>
      </c>
      <c r="O63" s="304">
        <f>+IF(IFERROR(ABS(datos!GY239),0)&gt;0,datos!GY218,"-")</f>
        <v>1.7748576012678587</v>
      </c>
      <c r="P63" s="22"/>
      <c r="Q63" s="20"/>
    </row>
    <row r="64" spans="1:17" s="28" customFormat="1" ht="20.100000000000001" customHeight="1" x14ac:dyDescent="0.25">
      <c r="A64" s="69"/>
      <c r="B64" s="302" t="s">
        <v>17</v>
      </c>
      <c r="C64" s="303">
        <f>+IF(IFERROR(ABS(datos!DK240),0)&gt;0,datos!DK219,"-")</f>
        <v>4.4581382761853927</v>
      </c>
      <c r="D64" s="303">
        <f>+IF(IFERROR(ABS(datos!DL240),0)&gt;0,datos!DL219,"-")</f>
        <v>3.7574586604351738</v>
      </c>
      <c r="E64" s="303">
        <f>+IF(IFERROR(ABS(datos!DM240),0)&gt;0,datos!DM219,"-")</f>
        <v>3.1770453777581409</v>
      </c>
      <c r="F64" s="303">
        <f>+IF(IFERROR(ABS(datos!DV240),0)&gt;0,datos!DV219,"-")</f>
        <v>3.17698123271387</v>
      </c>
      <c r="G64" s="303">
        <f>+IF(IFERROR(ABS(datos!EE240),0)&gt;0,datos!EE219,"-")</f>
        <v>3.657731677925335</v>
      </c>
      <c r="H64" s="303">
        <f>+IF(IFERROR(ABS(datos!EN240),0)&gt;0,datos!EN219,"-")</f>
        <v>2.1573515841995841</v>
      </c>
      <c r="I64" s="303">
        <f>+IF(IFERROR(ABS(datos!EW240),0)&gt;0,datos!EW219,"-")</f>
        <v>1.84775128396705</v>
      </c>
      <c r="J64" s="303">
        <f>+IF(IFERROR(ABS(datos!FF240),0)&gt;0,datos!FF219,"-")</f>
        <v>1.5318041933912923</v>
      </c>
      <c r="K64" s="303">
        <f>+IF(IFERROR(ABS(datos!FO240),0)&gt;0,datos!FO219,"-")</f>
        <v>1.365249653376619</v>
      </c>
      <c r="L64" s="303">
        <f>+IF(IFERROR(ABS(datos!FX240),0)&gt;0,datos!FX219,"-")</f>
        <v>1.3517267845060892</v>
      </c>
      <c r="M64" s="303">
        <f>+IF(IFERROR(ABS(datos!GG240),0)&gt;0,datos!GG219,"-")</f>
        <v>2.9568572709466348</v>
      </c>
      <c r="N64" s="303">
        <f>+IF(IFERROR(ABS(datos!GP240),0)&gt;0,datos!GP219,"-")</f>
        <v>2.8191691666242944</v>
      </c>
      <c r="O64" s="304">
        <f>+IF(IFERROR(ABS(datos!GY240),0)&gt;0,datos!GY219,"-")</f>
        <v>1.612282376292868</v>
      </c>
      <c r="P64" s="22"/>
      <c r="Q64" s="20"/>
    </row>
    <row r="65" spans="1:17" s="28" customFormat="1" ht="20.100000000000001" customHeight="1" x14ac:dyDescent="0.25">
      <c r="A65" s="69"/>
      <c r="B65" s="302" t="s">
        <v>18</v>
      </c>
      <c r="C65" s="303">
        <f>+IF(IFERROR(ABS(datos!DK241),0)&gt;0,datos!DK220,"-")</f>
        <v>4.15320803708076</v>
      </c>
      <c r="D65" s="303">
        <f>+IF(IFERROR(ABS(datos!DL241),0)&gt;0,datos!DL220,"-")</f>
        <v>3.0863620896670043</v>
      </c>
      <c r="E65" s="303">
        <f>+IF(IFERROR(ABS(datos!DM241),0)&gt;0,datos!DM220,"-")</f>
        <v>2.3697483731688513</v>
      </c>
      <c r="F65" s="303">
        <f>+IF(IFERROR(ABS(datos!DV241),0)&gt;0,datos!DV220,"-")</f>
        <v>3.0442428286959804</v>
      </c>
      <c r="G65" s="303">
        <f>+IF(IFERROR(ABS(datos!EE241),0)&gt;0,datos!EE220,"-")</f>
        <v>2.9788260903987389</v>
      </c>
      <c r="H65" s="303">
        <f>+IF(IFERROR(ABS(datos!EN241),0)&gt;0,datos!EN220,"-")</f>
        <v>1.7127136130321918</v>
      </c>
      <c r="I65" s="303">
        <f>+IF(IFERROR(ABS(datos!EW241),0)&gt;0,datos!EW220,"-")</f>
        <v>2.3397924610721446</v>
      </c>
      <c r="J65" s="303">
        <f>+IF(IFERROR(ABS(datos!FF241),0)&gt;0,datos!FF220,"-")</f>
        <v>3.3953832652540212</v>
      </c>
      <c r="K65" s="303">
        <f>+IF(IFERROR(ABS(datos!FO241),0)&gt;0,datos!FO220,"-")</f>
        <v>1.1031568546460302</v>
      </c>
      <c r="L65" s="303">
        <f>+IF(IFERROR(ABS(datos!FX241),0)&gt;0,datos!FX220,"-")</f>
        <v>1.850427588030138</v>
      </c>
      <c r="M65" s="303">
        <f>+IF(IFERROR(ABS(datos!GG241),0)&gt;0,datos!GG220,"-")</f>
        <v>2.5876121675913524</v>
      </c>
      <c r="N65" s="303">
        <f>+IF(IFERROR(ABS(datos!GP241),0)&gt;0,datos!GP220,"-")</f>
        <v>1.2249752488145484</v>
      </c>
      <c r="O65" s="304">
        <f>+IF(IFERROR(ABS(datos!GY241),0)&gt;0,datos!GY220,"-")</f>
        <v>1.3433863415713214</v>
      </c>
      <c r="P65" s="20"/>
      <c r="Q65" s="20"/>
    </row>
    <row r="66" spans="1:17" s="28" customFormat="1" ht="20.100000000000001" customHeight="1" x14ac:dyDescent="0.25">
      <c r="A66" s="69"/>
      <c r="B66" s="302" t="s">
        <v>19</v>
      </c>
      <c r="C66" s="303">
        <f>+IF(IFERROR(ABS(datos!DK242),0)&gt;0,datos!DK221,"-")</f>
        <v>3.8059477537003259</v>
      </c>
      <c r="D66" s="303">
        <f>+IF(IFERROR(ABS(datos!DL242),0)&gt;0,datos!DL221,"-")</f>
        <v>2.9856464642695104</v>
      </c>
      <c r="E66" s="303">
        <f>+IF(IFERROR(ABS(datos!DM242),0)&gt;0,datos!DM221,"-")</f>
        <v>2.9768452514806576</v>
      </c>
      <c r="F66" s="303">
        <f>+IF(IFERROR(ABS(datos!DV242),0)&gt;0,datos!DV221,"-")</f>
        <v>1.9192988267740858</v>
      </c>
      <c r="G66" s="303">
        <f>+IF(IFERROR(ABS(datos!EE242),0)&gt;0,datos!EE221,"-")</f>
        <v>2.8887937595922866</v>
      </c>
      <c r="H66" s="303">
        <f>+IF(IFERROR(ABS(datos!EN242),0)&gt;0,datos!EN221,"-")</f>
        <v>1.7543476009665171</v>
      </c>
      <c r="I66" s="303">
        <f>+IF(IFERROR(ABS(datos!EW242),0)&gt;0,datos!EW221,"-")</f>
        <v>1.5495477355224061</v>
      </c>
      <c r="J66" s="303">
        <f>+IF(IFERROR(ABS(datos!FF242),0)&gt;0,datos!FF221,"-")</f>
        <v>1.4590786956306876</v>
      </c>
      <c r="K66" s="303">
        <f>+IF(IFERROR(ABS(datos!FO242),0)&gt;0,datos!FO221,"-")</f>
        <v>1.3666932431087671</v>
      </c>
      <c r="L66" s="303">
        <f>+IF(IFERROR(ABS(datos!FX242),0)&gt;0,datos!FX221,"-")</f>
        <v>3.2181058143362682</v>
      </c>
      <c r="M66" s="303">
        <f>+IF(IFERROR(ABS(datos!GG242),0)&gt;0,datos!GG221,"-")</f>
        <v>1.8281227735368957</v>
      </c>
      <c r="N66" s="303">
        <f>+IF(IFERROR(ABS(datos!GP242),0)&gt;0,datos!GP221,"-")</f>
        <v>5.1782574611272034</v>
      </c>
      <c r="O66" s="304">
        <f>+IF(IFERROR(ABS(datos!GY242),0)&gt;0,datos!GY221,"-")</f>
        <v>1.7819471263667654</v>
      </c>
      <c r="P66" s="20"/>
      <c r="Q66" s="20"/>
    </row>
    <row r="67" spans="1:17" s="28" customFormat="1" ht="20.100000000000001" customHeight="1" thickBot="1" x14ac:dyDescent="0.3">
      <c r="A67" s="69"/>
      <c r="B67" s="305" t="s">
        <v>20</v>
      </c>
      <c r="C67" s="306">
        <f>+IF(IFERROR(ABS(datos!DK243),0)&gt;0,datos!DK222,"-")</f>
        <v>3.2573356193145475</v>
      </c>
      <c r="D67" s="306">
        <f>+IF(IFERROR(ABS(datos!DL243),0)&gt;0,datos!DL222,"-")</f>
        <v>2.3887259047905092</v>
      </c>
      <c r="E67" s="306">
        <f>+IF(IFERROR(ABS(datos!DM243),0)&gt;0,datos!DM222,"-")</f>
        <v>2.591131832445345</v>
      </c>
      <c r="F67" s="306">
        <f>+IF(IFERROR(ABS(datos!DV243),0)&gt;0,datos!DV222,"-")</f>
        <v>1.3263724571689155</v>
      </c>
      <c r="G67" s="306">
        <f>+IF(IFERROR(ABS(datos!EE243),0)&gt;0,datos!EE222,"-")</f>
        <v>2.3925023567961787</v>
      </c>
      <c r="H67" s="306">
        <f>+IF(IFERROR(ABS(datos!EN243),0)&gt;0,datos!EN222,"-")</f>
        <v>0.98915952368035587</v>
      </c>
      <c r="I67" s="306">
        <f>+IF(IFERROR(ABS(datos!EW243),0)&gt;0,datos!EW222,"-")</f>
        <v>1.3265317589489352</v>
      </c>
      <c r="J67" s="306">
        <f>+IF(IFERROR(ABS(datos!FF243),0)&gt;0,datos!FF222,"-")</f>
        <v>0.99598121989371013</v>
      </c>
      <c r="K67" s="303">
        <f>+IF(IFERROR(ABS(datos!FO243),0)&gt;0,datos!FO222,"-")</f>
        <v>1.1315164595978411</v>
      </c>
      <c r="L67" s="306">
        <f>+IF(IFERROR(ABS(datos!FX243),0)&gt;0,datos!FX222,"-")</f>
        <v>2.1695012483992584</v>
      </c>
      <c r="M67" s="306">
        <f>+IF(IFERROR(ABS(datos!GG243),0)&gt;0,datos!GG222,"-")</f>
        <v>2.2040905846969467</v>
      </c>
      <c r="N67" s="306" t="s">
        <v>471</v>
      </c>
      <c r="O67" s="307">
        <f>+IF(IFERROR(ABS(datos!GY243),0)&gt;0,datos!GY222,"-")</f>
        <v>1.2704092283821289</v>
      </c>
      <c r="P67" s="20"/>
      <c r="Q67" s="20"/>
    </row>
    <row r="68" spans="1:17" x14ac:dyDescent="0.25">
      <c r="A68" s="2"/>
      <c r="B68" s="256" t="s">
        <v>385</v>
      </c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/>
      <c r="Q68"/>
    </row>
  </sheetData>
  <mergeCells count="1">
    <mergeCell ref="O2:P3"/>
  </mergeCells>
  <pageMargins left="0.25" right="0.25" top="0.75" bottom="0.75" header="0.3" footer="0.3"/>
  <pageSetup paperSize="9" scale="47" fitToHeight="0" orientation="portrait" r:id="rId1"/>
  <colBreaks count="1" manualBreakCount="1">
    <brk id="1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P68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5" style="26" customWidth="1"/>
    <col min="2" max="2" width="44.42578125" style="26" customWidth="1"/>
    <col min="3" max="3" width="23.7109375" style="27" customWidth="1"/>
    <col min="4" max="4" width="23.7109375" style="26" customWidth="1"/>
    <col min="5" max="5" width="2.7109375" style="26" customWidth="1"/>
    <col min="6" max="16384" width="11.42578125" style="26"/>
  </cols>
  <sheetData>
    <row r="1" spans="1:5" ht="52.5" customHeight="1" x14ac:dyDescent="0.25">
      <c r="A1" s="2"/>
      <c r="B1" s="32"/>
      <c r="C1" s="33"/>
      <c r="D1" s="32"/>
      <c r="E1"/>
    </row>
    <row r="2" spans="1:5" ht="41.25" customHeight="1" x14ac:dyDescent="0.45">
      <c r="A2" s="2"/>
      <c r="B2" s="9"/>
      <c r="C2" s="385"/>
      <c r="D2" s="385"/>
      <c r="E2" s="2"/>
    </row>
    <row r="3" spans="1:5" ht="18.75" customHeight="1" x14ac:dyDescent="0.3">
      <c r="A3" s="2"/>
      <c r="B3" s="48"/>
      <c r="C3" s="385"/>
      <c r="D3" s="385"/>
      <c r="E3" s="2"/>
    </row>
    <row r="4" spans="1:5" x14ac:dyDescent="0.25">
      <c r="A4" s="2"/>
      <c r="B4"/>
      <c r="C4" s="3"/>
      <c r="D4" s="2"/>
      <c r="E4" s="2"/>
    </row>
    <row r="5" spans="1:5" ht="15.75" thickBot="1" x14ac:dyDescent="0.3">
      <c r="A5" s="2"/>
      <c r="B5" s="46"/>
      <c r="C5" s="47"/>
      <c r="D5" s="47"/>
      <c r="E5"/>
    </row>
    <row r="6" spans="1:5" s="28" customFormat="1" ht="39" customHeight="1" thickBot="1" x14ac:dyDescent="0.3">
      <c r="A6" s="69"/>
      <c r="B6" s="20"/>
      <c r="C6" s="25" t="s">
        <v>262</v>
      </c>
      <c r="D6" s="20"/>
      <c r="E6" s="20"/>
    </row>
    <row r="7" spans="1:5" s="28" customFormat="1" ht="18" customHeight="1" x14ac:dyDescent="0.25">
      <c r="A7" s="69"/>
      <c r="B7" s="77" t="s">
        <v>302</v>
      </c>
      <c r="C7" s="143">
        <f>+datos!DD47/1000000</f>
        <v>135.5016</v>
      </c>
      <c r="D7" s="20"/>
      <c r="E7" s="20"/>
    </row>
    <row r="8" spans="1:5" s="28" customFormat="1" ht="18" customHeight="1" x14ac:dyDescent="0.25">
      <c r="A8" s="69"/>
      <c r="B8" s="78" t="s">
        <v>303</v>
      </c>
      <c r="C8" s="143">
        <f>+datos!DD55/1000000</f>
        <v>145.5032976</v>
      </c>
      <c r="D8" s="20"/>
      <c r="E8" s="20"/>
    </row>
    <row r="9" spans="1:5" s="28" customFormat="1" ht="18" customHeight="1" x14ac:dyDescent="0.25">
      <c r="A9" s="69"/>
      <c r="B9" s="78" t="s">
        <v>361</v>
      </c>
      <c r="C9" s="143">
        <f>+datos!DD46/1000000</f>
        <v>127.42230000000001</v>
      </c>
      <c r="D9" s="20"/>
      <c r="E9" s="20"/>
    </row>
    <row r="10" spans="1:5" s="28" customFormat="1" ht="18" customHeight="1" x14ac:dyDescent="0.25">
      <c r="A10" s="69"/>
      <c r="B10" s="78" t="s">
        <v>357</v>
      </c>
      <c r="C10" s="145">
        <f>+datos!DD48</f>
        <v>39</v>
      </c>
      <c r="D10" s="20"/>
      <c r="E10" s="20"/>
    </row>
    <row r="11" spans="1:5" s="28" customFormat="1" ht="18" customHeight="1" x14ac:dyDescent="0.25">
      <c r="A11" s="69"/>
      <c r="B11" s="78" t="s">
        <v>4</v>
      </c>
      <c r="C11" s="143">
        <f>+datos!DD51</f>
        <v>6.45</v>
      </c>
      <c r="D11" s="20"/>
      <c r="E11" s="20"/>
    </row>
    <row r="12" spans="1:5" s="28" customFormat="1" ht="18" customHeight="1" x14ac:dyDescent="0.25">
      <c r="A12" s="69"/>
      <c r="B12" s="78" t="s">
        <v>299</v>
      </c>
      <c r="C12" s="143">
        <f>+datos!DD50</f>
        <v>9.74</v>
      </c>
      <c r="D12" s="20"/>
      <c r="E12" s="20"/>
    </row>
    <row r="13" spans="1:5" s="28" customFormat="1" ht="18" customHeight="1" x14ac:dyDescent="0.25">
      <c r="A13" s="69"/>
      <c r="B13" s="78" t="s">
        <v>300</v>
      </c>
      <c r="C13" s="143">
        <f>+datos!DD56</f>
        <v>10.455872732995399</v>
      </c>
      <c r="D13" s="20"/>
      <c r="E13" s="20"/>
    </row>
    <row r="14" spans="1:5" s="28" customFormat="1" ht="18" customHeight="1" x14ac:dyDescent="0.25">
      <c r="A14" s="69"/>
      <c r="B14" s="78" t="s">
        <v>301</v>
      </c>
      <c r="C14" s="143">
        <f>+datos!DD53</f>
        <v>1.51</v>
      </c>
      <c r="D14" s="20"/>
      <c r="E14" s="20"/>
    </row>
    <row r="15" spans="1:5" s="28" customFormat="1" ht="18" customHeight="1" x14ac:dyDescent="0.25">
      <c r="A15" s="69"/>
      <c r="B15" s="79" t="s">
        <v>317</v>
      </c>
      <c r="C15" s="143">
        <f>+datos!DD58</f>
        <v>4.0760742831594436</v>
      </c>
      <c r="D15" s="20"/>
      <c r="E15" s="20"/>
    </row>
    <row r="16" spans="1:5" s="28" customFormat="1" ht="18" customHeight="1" x14ac:dyDescent="0.25">
      <c r="A16" s="69"/>
      <c r="B16" s="79" t="s">
        <v>316</v>
      </c>
      <c r="C16" s="143">
        <f>+datos!DD59</f>
        <v>3.5695600628849773</v>
      </c>
      <c r="D16" s="20"/>
      <c r="E16" s="20"/>
    </row>
    <row r="17" spans="1:15" s="28" customFormat="1" ht="18" customHeight="1" thickBot="1" x14ac:dyDescent="0.3">
      <c r="A17" s="69"/>
      <c r="B17" s="80" t="s">
        <v>360</v>
      </c>
      <c r="C17" s="144">
        <f>+datos!DD57</f>
        <v>0.87573479159416667</v>
      </c>
      <c r="D17" s="20"/>
      <c r="E17" s="20"/>
    </row>
    <row r="18" spans="1:15" x14ac:dyDescent="0.25">
      <c r="A18" s="2"/>
      <c r="B18" s="256" t="s">
        <v>263</v>
      </c>
      <c r="C18" s="1"/>
      <c r="D18"/>
      <c r="E18"/>
    </row>
    <row r="19" spans="1:15" ht="30.75" customHeight="1" x14ac:dyDescent="0.25">
      <c r="A19" s="2"/>
      <c r="B19" s="44"/>
      <c r="C19" s="45"/>
      <c r="D19" s="49"/>
      <c r="E19" s="32"/>
    </row>
    <row r="20" spans="1:15" ht="30.75" customHeight="1" thickBot="1" x14ac:dyDescent="0.3">
      <c r="A20" s="2"/>
      <c r="B20" s="44"/>
      <c r="C20" s="45"/>
      <c r="D20" s="49"/>
      <c r="E20" s="32"/>
    </row>
    <row r="21" spans="1:15" s="28" customFormat="1" ht="39" customHeight="1" thickBot="1" x14ac:dyDescent="0.3">
      <c r="A21" s="69"/>
      <c r="B21" s="21" t="s">
        <v>318</v>
      </c>
      <c r="C21" s="25" t="s">
        <v>262</v>
      </c>
      <c r="D21" s="74" t="s">
        <v>297</v>
      </c>
      <c r="E21" s="20"/>
    </row>
    <row r="22" spans="1:15" s="28" customFormat="1" ht="18" customHeight="1" x14ac:dyDescent="0.25">
      <c r="A22" s="69"/>
      <c r="B22" s="77" t="s">
        <v>12</v>
      </c>
      <c r="C22" s="230">
        <v>100</v>
      </c>
      <c r="D22" s="231">
        <v>100</v>
      </c>
      <c r="E22" s="20"/>
    </row>
    <row r="23" spans="1:15" s="28" customFormat="1" ht="18" customHeight="1" x14ac:dyDescent="0.25">
      <c r="A23" s="69"/>
      <c r="B23" s="87" t="s">
        <v>264</v>
      </c>
      <c r="C23" s="182">
        <f>+IF(IFERROR(ABS(datos!DD244),0)&gt;0,datos!DD161/datos!$DD$152*100,"-")</f>
        <v>6.2643260300985384</v>
      </c>
      <c r="D23" s="161">
        <f>+'TOTAL BEBIDAS FRIAS'!K24</f>
        <v>9.7134766809013211</v>
      </c>
      <c r="E23" s="162"/>
      <c r="F23" s="163"/>
      <c r="G23" s="163"/>
      <c r="H23" s="163"/>
      <c r="I23" s="163"/>
      <c r="J23" s="163"/>
      <c r="K23" s="163"/>
      <c r="L23" s="163"/>
      <c r="M23" s="163"/>
      <c r="N23" s="163"/>
      <c r="O23" s="163"/>
    </row>
    <row r="24" spans="1:15" s="28" customFormat="1" ht="18" customHeight="1" x14ac:dyDescent="0.25">
      <c r="A24" s="69"/>
      <c r="B24" s="88" t="s">
        <v>5</v>
      </c>
      <c r="C24" s="182">
        <f>+IF(IFERROR(ABS(datos!DD245),0)&gt;0,datos!DD162/datos!$DD$152*100,"-")</f>
        <v>5.155981183986019</v>
      </c>
      <c r="D24" s="161">
        <f>+'TOTAL BEBIDAS FRIAS'!K25</f>
        <v>8.3783082686125301</v>
      </c>
      <c r="E24" s="162"/>
      <c r="F24" s="163"/>
      <c r="G24" s="163"/>
      <c r="H24" s="163"/>
      <c r="I24" s="163"/>
      <c r="J24" s="163"/>
      <c r="K24" s="163"/>
      <c r="L24" s="163"/>
      <c r="M24" s="163"/>
      <c r="N24" s="163"/>
      <c r="O24" s="163"/>
    </row>
    <row r="25" spans="1:15" s="28" customFormat="1" ht="18" customHeight="1" x14ac:dyDescent="0.25">
      <c r="A25" s="69"/>
      <c r="B25" s="88" t="s">
        <v>6</v>
      </c>
      <c r="C25" s="182">
        <f>+IF(IFERROR(ABS(datos!DD246),0)&gt;0,datos!DD163/datos!$DD$152*100,"-")</f>
        <v>11.742318909887411</v>
      </c>
      <c r="D25" s="161">
        <f>+'TOTAL BEBIDAS FRIAS'!K26</f>
        <v>15.013522175022384</v>
      </c>
      <c r="E25" s="162"/>
      <c r="F25" s="163"/>
      <c r="G25" s="163"/>
      <c r="H25" s="163"/>
      <c r="I25" s="163"/>
      <c r="J25" s="163"/>
      <c r="K25" s="163"/>
      <c r="L25" s="163"/>
      <c r="M25" s="163"/>
      <c r="N25" s="163"/>
      <c r="O25" s="163"/>
    </row>
    <row r="26" spans="1:15" s="28" customFormat="1" ht="18" customHeight="1" x14ac:dyDescent="0.25">
      <c r="A26" s="69"/>
      <c r="B26" s="88" t="s">
        <v>7</v>
      </c>
      <c r="C26" s="182">
        <f>+IF(IFERROR(ABS(datos!DD247),0)&gt;0,datos!DD164/datos!$DD$152*100,"-")</f>
        <v>29.142157730978823</v>
      </c>
      <c r="D26" s="161">
        <f>+'TOTAL BEBIDAS FRIAS'!K27</f>
        <v>30.382425150405133</v>
      </c>
      <c r="E26" s="162"/>
      <c r="F26" s="163"/>
      <c r="G26" s="163"/>
      <c r="H26" s="163"/>
      <c r="I26" s="163"/>
      <c r="J26" s="163"/>
      <c r="K26" s="163"/>
      <c r="L26" s="163"/>
      <c r="M26" s="163"/>
      <c r="N26" s="163"/>
      <c r="O26" s="163"/>
    </row>
    <row r="27" spans="1:15" s="28" customFormat="1" ht="18" customHeight="1" thickBot="1" x14ac:dyDescent="0.3">
      <c r="A27" s="69"/>
      <c r="B27" s="89" t="s">
        <v>8</v>
      </c>
      <c r="C27" s="183">
        <f>+IF(IFERROR(ABS(datos!DD248),0)&gt;0,datos!DD165/datos!$DD$152*100,"-")</f>
        <v>47.695237547010514</v>
      </c>
      <c r="D27" s="165">
        <f>+'TOTAL BEBIDAS FRIAS'!K28</f>
        <v>36.512253718247962</v>
      </c>
      <c r="E27" s="162"/>
      <c r="F27" s="163"/>
      <c r="G27" s="163"/>
      <c r="H27" s="163"/>
      <c r="I27" s="163"/>
      <c r="J27" s="163"/>
      <c r="K27" s="163"/>
      <c r="L27" s="163"/>
      <c r="M27" s="163"/>
      <c r="N27" s="163"/>
      <c r="O27" s="163"/>
    </row>
    <row r="28" spans="1:15" ht="9" customHeight="1" thickBot="1" x14ac:dyDescent="0.3">
      <c r="A28" s="2"/>
      <c r="B28" s="92"/>
      <c r="C28" s="184"/>
      <c r="D28" s="167"/>
      <c r="E28" s="168"/>
      <c r="F28" s="169"/>
      <c r="G28" s="169"/>
      <c r="H28" s="169"/>
      <c r="I28" s="169"/>
      <c r="J28" s="169"/>
      <c r="K28" s="169"/>
      <c r="L28" s="169"/>
      <c r="M28" s="169"/>
      <c r="N28" s="169"/>
      <c r="O28" s="169"/>
    </row>
    <row r="29" spans="1:15" s="28" customFormat="1" ht="18" customHeight="1" x14ac:dyDescent="0.25">
      <c r="A29" s="69"/>
      <c r="B29" s="90" t="s">
        <v>9</v>
      </c>
      <c r="C29" s="185">
        <f>+IF(IFERROR(ABS(datos!DD249),0)&gt;0,datos!DD166/datos!$DD$152*100,"-")</f>
        <v>50.629808061307024</v>
      </c>
      <c r="D29" s="171">
        <f>+'TOTAL BEBIDAS FRIAS'!K30</f>
        <v>49.866711189648854</v>
      </c>
      <c r="E29" s="162"/>
      <c r="F29" s="163"/>
      <c r="G29" s="163"/>
      <c r="H29" s="163"/>
      <c r="I29" s="163"/>
      <c r="J29" s="163"/>
      <c r="K29" s="163"/>
      <c r="L29" s="163"/>
      <c r="M29" s="163"/>
      <c r="N29" s="163"/>
      <c r="O29" s="163"/>
    </row>
    <row r="30" spans="1:15" s="28" customFormat="1" ht="18" customHeight="1" thickBot="1" x14ac:dyDescent="0.3">
      <c r="A30" s="69"/>
      <c r="B30" s="89" t="s">
        <v>10</v>
      </c>
      <c r="C30" s="183">
        <f>+IF(IFERROR(ABS(datos!DD250),0)&gt;0,datos!DD167/datos!$DD$152*100,"-")</f>
        <v>49.370221458639598</v>
      </c>
      <c r="D30" s="165">
        <f>+'TOTAL BEBIDAS FRIAS'!K31</f>
        <v>50.133260796729807</v>
      </c>
      <c r="E30" s="162"/>
      <c r="F30" s="163"/>
      <c r="G30" s="163"/>
      <c r="H30" s="163"/>
      <c r="I30" s="163"/>
      <c r="J30" s="163"/>
      <c r="K30" s="163"/>
      <c r="L30" s="163"/>
      <c r="M30" s="163"/>
      <c r="N30" s="163"/>
      <c r="O30" s="163"/>
    </row>
    <row r="31" spans="1:15" x14ac:dyDescent="0.25">
      <c r="A31" s="2"/>
      <c r="B31" s="256" t="s">
        <v>383</v>
      </c>
      <c r="C31" s="1"/>
      <c r="D31" s="17"/>
      <c r="E31"/>
    </row>
    <row r="32" spans="1:15" ht="30.75" customHeight="1" thickBot="1" x14ac:dyDescent="0.3">
      <c r="A32" s="2"/>
      <c r="B32" s="44"/>
      <c r="C32" s="45"/>
      <c r="D32" s="50"/>
      <c r="E32" s="32"/>
    </row>
    <row r="33" spans="1:16" s="28" customFormat="1" ht="39" customHeight="1" thickBot="1" x14ac:dyDescent="0.3">
      <c r="A33" s="69"/>
      <c r="B33" s="21" t="s">
        <v>21</v>
      </c>
      <c r="C33" s="172" t="s">
        <v>262</v>
      </c>
      <c r="D33" s="173"/>
      <c r="E33" s="162"/>
      <c r="F33" s="163"/>
      <c r="G33" s="163"/>
      <c r="H33" s="163"/>
    </row>
    <row r="34" spans="1:16" s="28" customFormat="1" ht="18" customHeight="1" x14ac:dyDescent="0.25">
      <c r="A34" s="69"/>
      <c r="B34" s="77" t="s">
        <v>12</v>
      </c>
      <c r="C34" s="186">
        <f>+IF(IFERROR(ABS(datos!DD235),0)&gt;0,datos!DD214,"-")</f>
        <v>10.455872732995399</v>
      </c>
      <c r="D34" s="173"/>
      <c r="E34" s="162"/>
      <c r="F34" s="163"/>
      <c r="G34" s="163"/>
      <c r="H34" s="163"/>
      <c r="I34" s="163"/>
      <c r="J34" s="163"/>
      <c r="K34" s="163"/>
      <c r="L34" s="163"/>
      <c r="M34" s="163"/>
      <c r="N34" s="163"/>
      <c r="O34" s="163"/>
    </row>
    <row r="35" spans="1:16" s="28" customFormat="1" ht="18" customHeight="1" x14ac:dyDescent="0.25">
      <c r="A35" s="69"/>
      <c r="B35" s="87" t="s">
        <v>264</v>
      </c>
      <c r="C35" s="182">
        <f>+IF(IFERROR(ABS(datos!DD244),0)&gt;0,datos!DD223,"-")</f>
        <v>4.4942705760072661</v>
      </c>
      <c r="D35" s="173"/>
      <c r="E35" s="162"/>
      <c r="F35" s="163"/>
      <c r="G35" s="163"/>
      <c r="H35" s="163"/>
      <c r="I35" s="163"/>
      <c r="J35" s="163"/>
      <c r="K35" s="163"/>
      <c r="L35" s="163"/>
      <c r="M35" s="163"/>
      <c r="N35" s="163"/>
      <c r="O35" s="163"/>
    </row>
    <row r="36" spans="1:16" s="28" customFormat="1" ht="18" customHeight="1" x14ac:dyDescent="0.25">
      <c r="A36" s="69"/>
      <c r="B36" s="88" t="s">
        <v>5</v>
      </c>
      <c r="C36" s="182">
        <f>+IF(IFERROR(ABS(datos!DD245),0)&gt;0,datos!DD224,"-")</f>
        <v>5.2231732227229131</v>
      </c>
      <c r="D36" s="173"/>
      <c r="E36" s="162"/>
      <c r="F36" s="163"/>
      <c r="G36" s="163"/>
      <c r="H36" s="163"/>
      <c r="I36" s="163"/>
      <c r="J36" s="163"/>
      <c r="K36" s="163"/>
      <c r="L36" s="163"/>
      <c r="M36" s="163"/>
      <c r="N36" s="163"/>
      <c r="O36" s="163"/>
    </row>
    <row r="37" spans="1:16" s="28" customFormat="1" ht="18" customHeight="1" x14ac:dyDescent="0.25">
      <c r="A37" s="69"/>
      <c r="B37" s="88" t="s">
        <v>6</v>
      </c>
      <c r="C37" s="182">
        <f>+IF(IFERROR(ABS(datos!DD246),0)&gt;0,datos!DD225,"-")</f>
        <v>7.7009243510886174</v>
      </c>
      <c r="D37" s="173"/>
      <c r="E37" s="162"/>
      <c r="F37" s="163"/>
      <c r="G37" s="163"/>
      <c r="H37" s="163"/>
      <c r="I37" s="163"/>
      <c r="J37" s="163"/>
      <c r="K37" s="163"/>
      <c r="L37" s="163"/>
      <c r="M37" s="163"/>
      <c r="N37" s="163"/>
      <c r="O37" s="163"/>
    </row>
    <row r="38" spans="1:16" s="28" customFormat="1" ht="18" customHeight="1" x14ac:dyDescent="0.25">
      <c r="A38" s="69"/>
      <c r="B38" s="88" t="s">
        <v>7</v>
      </c>
      <c r="C38" s="182">
        <f>+IF(IFERROR(ABS(datos!DD247),0)&gt;0,datos!DD226,"-")</f>
        <v>11.077751320182298</v>
      </c>
      <c r="D38" s="173"/>
      <c r="E38" s="162"/>
      <c r="F38" s="163"/>
      <c r="G38" s="163"/>
      <c r="H38" s="163"/>
      <c r="I38" s="163"/>
      <c r="J38" s="163"/>
      <c r="K38" s="163"/>
      <c r="L38" s="163"/>
      <c r="M38" s="163"/>
      <c r="N38" s="163"/>
      <c r="O38" s="163"/>
    </row>
    <row r="39" spans="1:16" s="28" customFormat="1" ht="18" customHeight="1" thickBot="1" x14ac:dyDescent="0.3">
      <c r="A39" s="69"/>
      <c r="B39" s="89" t="s">
        <v>8</v>
      </c>
      <c r="C39" s="183">
        <f>+IF(IFERROR(ABS(datos!DD248),0)&gt;0,datos!DD227,"-")</f>
        <v>13.745924155486136</v>
      </c>
      <c r="D39" s="173"/>
      <c r="E39" s="162"/>
      <c r="F39" s="163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1:16" ht="15.75" thickBot="1" x14ac:dyDescent="0.3">
      <c r="A40" s="2"/>
      <c r="B40" s="92"/>
      <c r="C40" s="184"/>
      <c r="D40" s="176"/>
      <c r="E40" s="168"/>
      <c r="F40" s="169"/>
      <c r="G40" s="169"/>
      <c r="H40" s="169"/>
      <c r="I40" s="169"/>
      <c r="J40" s="169"/>
      <c r="K40" s="169"/>
      <c r="L40" s="169"/>
      <c r="M40" s="169"/>
      <c r="N40" s="169"/>
      <c r="O40" s="169"/>
    </row>
    <row r="41" spans="1:16" s="28" customFormat="1" ht="18" customHeight="1" x14ac:dyDescent="0.25">
      <c r="A41" s="69"/>
      <c r="B41" s="90" t="s">
        <v>9</v>
      </c>
      <c r="C41" s="185">
        <f>+IF(IFERROR(ABS(datos!DD249),0)&gt;0,datos!DD228,"-")</f>
        <v>11.49644530835096</v>
      </c>
      <c r="D41" s="173"/>
      <c r="E41" s="162"/>
      <c r="F41" s="163"/>
      <c r="G41" s="163"/>
      <c r="H41" s="163"/>
      <c r="I41" s="163"/>
      <c r="J41" s="163"/>
      <c r="K41" s="163"/>
      <c r="L41" s="163"/>
      <c r="M41" s="163"/>
      <c r="N41" s="163"/>
      <c r="O41" s="163"/>
    </row>
    <row r="42" spans="1:16" s="28" customFormat="1" ht="18" customHeight="1" thickBot="1" x14ac:dyDescent="0.3">
      <c r="A42" s="69"/>
      <c r="B42" s="89" t="s">
        <v>10</v>
      </c>
      <c r="C42" s="183">
        <f>+IF(IFERROR(ABS(datos!DD250),0)&gt;0,datos!DD229,"-")</f>
        <v>9.5781602697563066</v>
      </c>
      <c r="D42" s="173"/>
      <c r="E42" s="162"/>
      <c r="F42" s="163"/>
      <c r="G42" s="163"/>
      <c r="H42" s="163"/>
      <c r="I42" s="163"/>
      <c r="J42" s="163"/>
      <c r="K42" s="163"/>
      <c r="L42" s="163"/>
      <c r="M42" s="163"/>
      <c r="N42" s="163"/>
      <c r="O42" s="163"/>
    </row>
    <row r="43" spans="1:16" s="28" customFormat="1" ht="18" customHeight="1" x14ac:dyDescent="0.25">
      <c r="A43" s="69"/>
      <c r="B43" s="256" t="s">
        <v>383</v>
      </c>
      <c r="C43" s="24"/>
      <c r="D43" s="22"/>
      <c r="E43" s="20"/>
    </row>
    <row r="44" spans="1:16" ht="30.75" customHeight="1" x14ac:dyDescent="0.25">
      <c r="A44" s="2"/>
      <c r="B44" s="44"/>
      <c r="C44" s="45"/>
      <c r="D44" s="50"/>
      <c r="E44" s="32"/>
    </row>
    <row r="45" spans="1:16" ht="30.75" customHeight="1" thickBot="1" x14ac:dyDescent="0.3">
      <c r="A45" s="2"/>
      <c r="B45" s="44"/>
      <c r="C45" s="187"/>
      <c r="D45" s="178"/>
      <c r="E45" s="188"/>
      <c r="F45" s="169"/>
      <c r="G45" s="169"/>
      <c r="H45" s="169"/>
    </row>
    <row r="46" spans="1:16" s="28" customFormat="1" ht="39" customHeight="1" thickBot="1" x14ac:dyDescent="0.3">
      <c r="A46" s="69"/>
      <c r="B46" s="21" t="s">
        <v>318</v>
      </c>
      <c r="C46" s="172" t="s">
        <v>262</v>
      </c>
      <c r="D46" s="179" t="s">
        <v>297</v>
      </c>
      <c r="E46" s="162"/>
      <c r="F46" s="163"/>
      <c r="G46" s="163"/>
      <c r="H46" s="163"/>
      <c r="I46" s="163"/>
      <c r="J46" s="163"/>
    </row>
    <row r="47" spans="1:16" s="28" customFormat="1" ht="18" customHeight="1" x14ac:dyDescent="0.25">
      <c r="A47" s="69"/>
      <c r="B47" s="77" t="s">
        <v>12</v>
      </c>
      <c r="C47" s="211">
        <v>100</v>
      </c>
      <c r="D47" s="232">
        <v>100</v>
      </c>
      <c r="E47" s="162"/>
      <c r="F47" s="163"/>
      <c r="G47" s="163"/>
      <c r="H47" s="163"/>
      <c r="I47" s="163"/>
      <c r="J47" s="163"/>
    </row>
    <row r="48" spans="1:16" s="28" customFormat="1" ht="18" customHeight="1" x14ac:dyDescent="0.25">
      <c r="A48" s="69"/>
      <c r="B48" s="88" t="s">
        <v>13</v>
      </c>
      <c r="C48" s="182">
        <f>+IF(IFERROR(ABS(datos!DD238),0)&gt;0,datos!DD153/datos!$DD$152*100,"-")</f>
        <v>11.681869439180053</v>
      </c>
      <c r="D48" s="161">
        <f>+'TOTAL BEBIDAS FRIAS'!K50</f>
        <v>9.1462960950132395</v>
      </c>
      <c r="E48" s="162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</row>
    <row r="49" spans="1:16" s="28" customFormat="1" ht="18" customHeight="1" x14ac:dyDescent="0.25">
      <c r="A49" s="69"/>
      <c r="B49" s="88" t="s">
        <v>14</v>
      </c>
      <c r="C49" s="182">
        <f>+IF(IFERROR(ABS(datos!DD239),0)&gt;0,datos!DD154/datos!$DD$152*100,"-")</f>
        <v>20.727829044085087</v>
      </c>
      <c r="D49" s="161">
        <f>+'TOTAL BEBIDAS FRIAS'!K51</f>
        <v>12.759159613770599</v>
      </c>
      <c r="E49" s="162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</row>
    <row r="50" spans="1:16" s="28" customFormat="1" ht="18" customHeight="1" x14ac:dyDescent="0.25">
      <c r="A50" s="69"/>
      <c r="B50" s="88" t="s">
        <v>15</v>
      </c>
      <c r="C50" s="182">
        <f>+IF(IFERROR(ABS(datos!DD240),0)&gt;0,datos!DD155/datos!$DD$152*100,"-")</f>
        <v>17.814844990760257</v>
      </c>
      <c r="D50" s="161">
        <f>+'TOTAL BEBIDAS FRIAS'!K52</f>
        <v>15.46491966253671</v>
      </c>
      <c r="E50" s="162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</row>
    <row r="51" spans="1:16" s="28" customFormat="1" ht="18" customHeight="1" x14ac:dyDescent="0.25">
      <c r="A51" s="69"/>
      <c r="B51" s="88" t="s">
        <v>16</v>
      </c>
      <c r="C51" s="182">
        <f>+IF(IFERROR(ABS(datos!DD241),0)&gt;0,datos!DD156/datos!$DD$152*100,"-")</f>
        <v>12.81052769856592</v>
      </c>
      <c r="D51" s="161">
        <f>+'TOTAL BEBIDAS FRIAS'!K53</f>
        <v>20.851636499731629</v>
      </c>
      <c r="E51" s="162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</row>
    <row r="52" spans="1:16" s="28" customFormat="1" ht="18" customHeight="1" x14ac:dyDescent="0.25">
      <c r="A52" s="69"/>
      <c r="B52" s="88" t="s">
        <v>17</v>
      </c>
      <c r="C52" s="182">
        <f>+IF(IFERROR(ABS(datos!DD242),0)&gt;0,datos!DD157/datos!$DD$152*100,"-")</f>
        <v>9.4042062971950138</v>
      </c>
      <c r="D52" s="161">
        <f>+'TOTAL BEBIDAS FRIAS'!K54</f>
        <v>13.096463224278173</v>
      </c>
      <c r="E52" s="162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</row>
    <row r="53" spans="1:16" s="28" customFormat="1" ht="18" customHeight="1" x14ac:dyDescent="0.25">
      <c r="A53" s="69"/>
      <c r="B53" s="88" t="s">
        <v>18</v>
      </c>
      <c r="C53" s="182">
        <f>+IF(IFERROR(ABS(datos!DD243),0)&gt;0,datos!DD158/datos!$DD$152*100,"-")</f>
        <v>7.5486857719761238</v>
      </c>
      <c r="D53" s="161">
        <f>+'TOTAL BEBIDAS FRIAS'!K55</f>
        <v>9.6673858697052868</v>
      </c>
      <c r="E53" s="162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</row>
    <row r="54" spans="1:16" s="28" customFormat="1" ht="18" customHeight="1" x14ac:dyDescent="0.25">
      <c r="A54" s="69"/>
      <c r="B54" s="88" t="s">
        <v>19</v>
      </c>
      <c r="C54" s="182">
        <f>+IF(IFERROR(ABS(datos!DD244),0)&gt;0,datos!DD159/datos!$DD$152*100,"-")</f>
        <v>7.526125152765724</v>
      </c>
      <c r="D54" s="161">
        <f>+'TOTAL BEBIDAS FRIAS'!K56</f>
        <v>9.4811569177396819</v>
      </c>
      <c r="E54" s="162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</row>
    <row r="55" spans="1:16" s="28" customFormat="1" ht="18" customHeight="1" thickBot="1" x14ac:dyDescent="0.3">
      <c r="A55" s="69"/>
      <c r="B55" s="89" t="s">
        <v>20</v>
      </c>
      <c r="C55" s="183">
        <f>+IF(IFERROR(ABS(datos!DD245),0)&gt;0,datos!DD160/datos!$DD$152*100,"-")</f>
        <v>12.485933745431787</v>
      </c>
      <c r="D55" s="165">
        <f>+'TOTAL BEBIDAS FRIAS'!K57</f>
        <v>9.532979315862546</v>
      </c>
      <c r="E55" s="162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</row>
    <row r="56" spans="1:16" x14ac:dyDescent="0.25">
      <c r="A56" s="2"/>
      <c r="B56" s="256" t="s">
        <v>383</v>
      </c>
      <c r="C56" s="1"/>
      <c r="D56" s="17"/>
      <c r="E56"/>
    </row>
    <row r="57" spans="1:16" ht="30.75" customHeight="1" thickBot="1" x14ac:dyDescent="0.3">
      <c r="A57" s="2"/>
      <c r="B57" s="44"/>
      <c r="C57" s="187"/>
      <c r="D57" s="178"/>
      <c r="E57" s="188"/>
      <c r="F57" s="169"/>
      <c r="G57" s="169"/>
      <c r="H57" s="169"/>
    </row>
    <row r="58" spans="1:16" s="28" customFormat="1" ht="39" customHeight="1" thickBot="1" x14ac:dyDescent="0.3">
      <c r="A58" s="69"/>
      <c r="B58" s="21" t="s">
        <v>21</v>
      </c>
      <c r="C58" s="172" t="s">
        <v>262</v>
      </c>
      <c r="D58" s="173"/>
      <c r="E58" s="162"/>
      <c r="F58" s="163"/>
      <c r="G58" s="163"/>
      <c r="H58" s="163"/>
      <c r="I58" s="163"/>
      <c r="J58" s="163"/>
    </row>
    <row r="59" spans="1:16" s="28" customFormat="1" ht="18" customHeight="1" x14ac:dyDescent="0.25">
      <c r="A59" s="69"/>
      <c r="B59" s="77" t="s">
        <v>12</v>
      </c>
      <c r="C59" s="189">
        <f>+IF(IFERROR(ABS(datos!DD235),0)&gt;0,datos!DD214,"-")</f>
        <v>10.455872732995399</v>
      </c>
      <c r="D59" s="173"/>
      <c r="E59" s="162"/>
      <c r="F59" s="163"/>
      <c r="G59" s="163"/>
      <c r="H59" s="163"/>
      <c r="I59" s="163"/>
      <c r="J59" s="163"/>
      <c r="K59" s="163"/>
      <c r="L59" s="163"/>
      <c r="M59" s="163"/>
      <c r="N59" s="163"/>
      <c r="O59" s="163"/>
    </row>
    <row r="60" spans="1:16" s="28" customFormat="1" ht="18" customHeight="1" x14ac:dyDescent="0.25">
      <c r="A60" s="69"/>
      <c r="B60" s="88" t="s">
        <v>13</v>
      </c>
      <c r="C60" s="182">
        <f>+IF(IFERROR(ABS(datos!DD236),0)&gt;0,datos!DD215,"-")</f>
        <v>11.301437681430597</v>
      </c>
      <c r="D60" s="173"/>
      <c r="E60" s="162"/>
      <c r="F60" s="163"/>
      <c r="G60" s="163"/>
      <c r="H60" s="163"/>
      <c r="I60" s="163"/>
      <c r="J60" s="163"/>
      <c r="K60" s="163"/>
      <c r="L60" s="163"/>
      <c r="M60" s="163"/>
      <c r="N60" s="163"/>
      <c r="O60" s="163"/>
    </row>
    <row r="61" spans="1:16" s="28" customFormat="1" ht="18" customHeight="1" x14ac:dyDescent="0.25">
      <c r="A61" s="69"/>
      <c r="B61" s="88" t="s">
        <v>14</v>
      </c>
      <c r="C61" s="182">
        <f>+IF(IFERROR(ABS(datos!DD237),0)&gt;0,datos!DD216,"-")</f>
        <v>16.734323605591328</v>
      </c>
      <c r="D61" s="173"/>
      <c r="E61" s="162"/>
      <c r="F61" s="163"/>
      <c r="G61" s="163"/>
      <c r="H61" s="163"/>
      <c r="I61" s="163"/>
      <c r="J61" s="163"/>
      <c r="K61" s="163"/>
      <c r="L61" s="163"/>
      <c r="M61" s="163"/>
      <c r="N61" s="163"/>
      <c r="O61" s="163"/>
    </row>
    <row r="62" spans="1:16" s="28" customFormat="1" ht="18" customHeight="1" x14ac:dyDescent="0.25">
      <c r="A62" s="69"/>
      <c r="B62" s="88" t="s">
        <v>15</v>
      </c>
      <c r="C62" s="182">
        <f>+IF(IFERROR(ABS(datos!DD238),0)&gt;0,datos!DD217,"-")</f>
        <v>12.565949725925204</v>
      </c>
      <c r="D62" s="173"/>
      <c r="E62" s="162"/>
      <c r="F62" s="163"/>
      <c r="G62" s="163"/>
      <c r="H62" s="163"/>
      <c r="I62" s="163"/>
      <c r="J62" s="163"/>
      <c r="K62" s="163"/>
      <c r="L62" s="163"/>
      <c r="M62" s="163"/>
      <c r="N62" s="163"/>
      <c r="O62" s="163"/>
    </row>
    <row r="63" spans="1:16" s="28" customFormat="1" ht="18" customHeight="1" x14ac:dyDescent="0.25">
      <c r="A63" s="69"/>
      <c r="B63" s="88" t="s">
        <v>16</v>
      </c>
      <c r="C63" s="182">
        <f>+IF(IFERROR(ABS(datos!DD239),0)&gt;0,datos!DD218,"-")</f>
        <v>8.6219417147251054</v>
      </c>
      <c r="D63" s="173"/>
      <c r="E63" s="162"/>
      <c r="F63" s="163"/>
      <c r="G63" s="163"/>
      <c r="H63" s="163"/>
      <c r="I63" s="163"/>
      <c r="J63" s="163"/>
      <c r="K63" s="163"/>
      <c r="L63" s="163"/>
      <c r="M63" s="163"/>
      <c r="N63" s="163"/>
      <c r="O63" s="163"/>
    </row>
    <row r="64" spans="1:16" s="28" customFormat="1" ht="18" customHeight="1" x14ac:dyDescent="0.25">
      <c r="A64" s="69"/>
      <c r="B64" s="88" t="s">
        <v>17</v>
      </c>
      <c r="C64" s="182">
        <f>+IF(IFERROR(ABS(datos!DD240),0)&gt;0,datos!DD219,"-")</f>
        <v>7.0772028284110524</v>
      </c>
      <c r="D64" s="173"/>
      <c r="E64" s="162"/>
      <c r="F64" s="163"/>
      <c r="G64" s="163"/>
      <c r="H64" s="163"/>
      <c r="I64" s="163"/>
      <c r="J64" s="163"/>
      <c r="K64" s="163"/>
      <c r="L64" s="163"/>
      <c r="M64" s="163"/>
      <c r="N64" s="163"/>
      <c r="O64" s="163"/>
    </row>
    <row r="65" spans="1:15" s="28" customFormat="1" ht="18" customHeight="1" x14ac:dyDescent="0.25">
      <c r="A65" s="69"/>
      <c r="B65" s="88" t="s">
        <v>18</v>
      </c>
      <c r="C65" s="182">
        <f>+IF(IFERROR(ABS(datos!DD241),0)&gt;0,datos!DD220,"-")</f>
        <v>8.1987690868316339</v>
      </c>
      <c r="D65" s="162"/>
      <c r="E65" s="162"/>
      <c r="F65" s="163"/>
      <c r="G65" s="163"/>
      <c r="H65" s="163"/>
      <c r="I65" s="163"/>
      <c r="J65" s="163"/>
      <c r="K65" s="163"/>
      <c r="L65" s="163"/>
      <c r="M65" s="163"/>
      <c r="N65" s="163"/>
      <c r="O65" s="163"/>
    </row>
    <row r="66" spans="1:15" s="28" customFormat="1" ht="18" customHeight="1" x14ac:dyDescent="0.25">
      <c r="A66" s="69"/>
      <c r="B66" s="88" t="s">
        <v>19</v>
      </c>
      <c r="C66" s="182">
        <f>+IF(IFERROR(ABS(datos!DD242),0)&gt;0,datos!DD221,"-")</f>
        <v>7.4836550823027777</v>
      </c>
      <c r="D66" s="162"/>
      <c r="E66" s="162"/>
      <c r="F66" s="163"/>
      <c r="G66" s="163"/>
      <c r="H66" s="163"/>
      <c r="I66" s="163"/>
      <c r="J66" s="163"/>
      <c r="K66" s="163"/>
      <c r="L66" s="163"/>
      <c r="M66" s="163"/>
      <c r="N66" s="163"/>
      <c r="O66" s="163"/>
    </row>
    <row r="67" spans="1:15" s="28" customFormat="1" ht="18" customHeight="1" thickBot="1" x14ac:dyDescent="0.3">
      <c r="A67" s="69"/>
      <c r="B67" s="89" t="s">
        <v>20</v>
      </c>
      <c r="C67" s="183">
        <f>+IF(IFERROR(ABS(datos!DD243),0)&gt;0,datos!DD222,"-")</f>
        <v>8.8196472703741087</v>
      </c>
      <c r="D67" s="162"/>
      <c r="E67" s="162"/>
      <c r="F67" s="163"/>
      <c r="G67" s="163"/>
      <c r="H67" s="163"/>
      <c r="I67" s="163"/>
      <c r="J67" s="163"/>
      <c r="K67" s="163"/>
      <c r="L67" s="163"/>
      <c r="M67" s="163"/>
      <c r="N67" s="163"/>
      <c r="O67" s="163"/>
    </row>
    <row r="68" spans="1:15" x14ac:dyDescent="0.25">
      <c r="A68" s="32"/>
      <c r="B68" s="256" t="s">
        <v>383</v>
      </c>
      <c r="C68" s="1"/>
      <c r="D68"/>
      <c r="E68"/>
    </row>
  </sheetData>
  <mergeCells count="1">
    <mergeCell ref="C2:D3"/>
  </mergeCells>
  <pageMargins left="0.7" right="0.7" top="0.75" bottom="0.75" header="0.3" footer="0.3"/>
  <pageSetup paperSize="9" scale="52" fitToWidth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68"/>
  <sheetViews>
    <sheetView showGridLines="0" showRowColHeaders="0" zoomScale="80" zoomScaleNormal="80" workbookViewId="0">
      <selection activeCell="B3" sqref="B3"/>
    </sheetView>
  </sheetViews>
  <sheetFormatPr baseColWidth="10" defaultColWidth="11.42578125" defaultRowHeight="15" x14ac:dyDescent="0.25"/>
  <cols>
    <col min="1" max="1" width="3" style="26" customWidth="1"/>
    <col min="2" max="2" width="44.42578125" style="26" customWidth="1"/>
    <col min="3" max="3" width="23.7109375" style="27" customWidth="1"/>
    <col min="4" max="4" width="23.7109375" style="26" customWidth="1"/>
    <col min="5" max="5" width="3.42578125" style="26" customWidth="1"/>
    <col min="6" max="16384" width="11.42578125" style="26"/>
  </cols>
  <sheetData>
    <row r="1" spans="1:5" ht="52.5" customHeight="1" x14ac:dyDescent="0.25">
      <c r="A1" s="2"/>
      <c r="B1" s="34"/>
      <c r="C1" s="35"/>
      <c r="D1" s="34"/>
      <c r="E1"/>
    </row>
    <row r="2" spans="1:5" ht="28.5" customHeight="1" x14ac:dyDescent="0.45">
      <c r="A2" s="2"/>
      <c r="B2" s="9"/>
      <c r="C2" s="385"/>
      <c r="D2" s="385"/>
      <c r="E2" s="2"/>
    </row>
    <row r="3" spans="1:5" ht="18.75" customHeight="1" x14ac:dyDescent="0.3">
      <c r="A3" s="2"/>
      <c r="B3" s="48"/>
      <c r="C3" s="385"/>
      <c r="D3" s="385"/>
      <c r="E3" s="2"/>
    </row>
    <row r="4" spans="1:5" x14ac:dyDescent="0.25">
      <c r="A4" s="2"/>
      <c r="B4" s="2"/>
      <c r="C4" s="46"/>
      <c r="D4" s="2"/>
      <c r="E4" s="2"/>
    </row>
    <row r="5" spans="1:5" ht="15.75" thickBot="1" x14ac:dyDescent="0.3">
      <c r="A5" s="2"/>
      <c r="B5" s="46"/>
      <c r="C5" s="47"/>
      <c r="D5" s="47"/>
      <c r="E5"/>
    </row>
    <row r="6" spans="1:5" s="28" customFormat="1" ht="39" customHeight="1" thickBot="1" x14ac:dyDescent="0.3">
      <c r="A6" s="69"/>
      <c r="B6" s="20"/>
      <c r="C6" s="25" t="s">
        <v>291</v>
      </c>
      <c r="D6" s="20"/>
      <c r="E6" s="20"/>
    </row>
    <row r="7" spans="1:5" s="28" customFormat="1" ht="18" customHeight="1" x14ac:dyDescent="0.25">
      <c r="A7" s="69"/>
      <c r="B7" s="77" t="s">
        <v>302</v>
      </c>
      <c r="C7" s="143">
        <f>+datos!CP47/1000000</f>
        <v>22.361470000000001</v>
      </c>
      <c r="D7" s="20"/>
      <c r="E7" s="20"/>
    </row>
    <row r="8" spans="1:5" s="28" customFormat="1" ht="18" customHeight="1" x14ac:dyDescent="0.25">
      <c r="A8" s="69"/>
      <c r="B8" s="78" t="s">
        <v>303</v>
      </c>
      <c r="C8" s="143">
        <f>+datos!CP55/1000000</f>
        <v>7.7070205899999999</v>
      </c>
      <c r="D8" s="20"/>
      <c r="E8" s="20"/>
    </row>
    <row r="9" spans="1:5" s="28" customFormat="1" ht="18" customHeight="1" x14ac:dyDescent="0.25">
      <c r="A9" s="69"/>
      <c r="B9" s="78" t="s">
        <v>361</v>
      </c>
      <c r="C9" s="143">
        <f>+datos!CP46/1000000</f>
        <v>36.674930000000003</v>
      </c>
      <c r="D9" s="20"/>
      <c r="E9" s="20"/>
    </row>
    <row r="10" spans="1:5" s="28" customFormat="1" ht="18" customHeight="1" x14ac:dyDescent="0.25">
      <c r="A10" s="69"/>
      <c r="B10" s="78" t="s">
        <v>357</v>
      </c>
      <c r="C10" s="145">
        <f>+datos!CP48</f>
        <v>17.899999999999999</v>
      </c>
      <c r="D10" s="20"/>
      <c r="E10" s="20"/>
    </row>
    <row r="11" spans="1:5" s="28" customFormat="1" ht="18" customHeight="1" x14ac:dyDescent="0.25">
      <c r="A11" s="69"/>
      <c r="B11" s="78" t="s">
        <v>4</v>
      </c>
      <c r="C11" s="143">
        <f>+datos!CP51</f>
        <v>2.83</v>
      </c>
      <c r="D11" s="20"/>
      <c r="E11" s="20"/>
    </row>
    <row r="12" spans="1:5" s="28" customFormat="1" ht="18" customHeight="1" x14ac:dyDescent="0.25">
      <c r="A12" s="69"/>
      <c r="B12" s="78" t="s">
        <v>299</v>
      </c>
      <c r="C12" s="143">
        <f>+datos!CP50</f>
        <v>3.73</v>
      </c>
      <c r="D12" s="20"/>
      <c r="E12" s="20"/>
    </row>
    <row r="13" spans="1:5" s="28" customFormat="1" ht="18" customHeight="1" x14ac:dyDescent="0.25">
      <c r="A13" s="69"/>
      <c r="B13" s="78" t="s">
        <v>300</v>
      </c>
      <c r="C13" s="143">
        <f>+datos!CP56</f>
        <v>1.2864777461811392</v>
      </c>
      <c r="D13" s="20"/>
      <c r="E13" s="20"/>
    </row>
    <row r="14" spans="1:5" s="28" customFormat="1" ht="18" customHeight="1" x14ac:dyDescent="0.25">
      <c r="A14" s="69"/>
      <c r="B14" s="78" t="s">
        <v>301</v>
      </c>
      <c r="C14" s="143">
        <f>+datos!CP53</f>
        <v>1.32</v>
      </c>
      <c r="D14" s="20"/>
      <c r="E14" s="20"/>
    </row>
    <row r="15" spans="1:5" s="28" customFormat="1" ht="18" customHeight="1" x14ac:dyDescent="0.25">
      <c r="A15" s="69"/>
      <c r="B15" s="79" t="s">
        <v>317</v>
      </c>
      <c r="C15" s="143">
        <f>+datos!CP58</f>
        <v>0.23023907786314091</v>
      </c>
      <c r="D15" s="20"/>
      <c r="E15" s="20"/>
    </row>
    <row r="16" spans="1:5" s="28" customFormat="1" ht="18" customHeight="1" x14ac:dyDescent="0.25">
      <c r="A16" s="69"/>
      <c r="B16" s="79" t="s">
        <v>316</v>
      </c>
      <c r="C16" s="143">
        <f>+datos!CP59</f>
        <v>1.0956246924851205</v>
      </c>
      <c r="D16" s="20"/>
      <c r="E16" s="20"/>
    </row>
    <row r="17" spans="1:15" s="28" customFormat="1" ht="18" customHeight="1" thickBot="1" x14ac:dyDescent="0.3">
      <c r="A17" s="69"/>
      <c r="B17" s="80" t="s">
        <v>360</v>
      </c>
      <c r="C17" s="144">
        <f>+datos!CP57</f>
        <v>4.7586391617516099</v>
      </c>
      <c r="D17" s="20"/>
      <c r="E17" s="20"/>
    </row>
    <row r="18" spans="1:15" x14ac:dyDescent="0.25">
      <c r="A18" s="2"/>
      <c r="B18" s="256" t="s">
        <v>263</v>
      </c>
      <c r="C18" s="12"/>
      <c r="D18"/>
      <c r="E18"/>
    </row>
    <row r="19" spans="1:15" ht="27.75" customHeight="1" x14ac:dyDescent="0.25">
      <c r="A19" s="2"/>
      <c r="B19" s="44"/>
      <c r="C19" s="49"/>
      <c r="D19" s="49"/>
      <c r="E19"/>
    </row>
    <row r="20" spans="1:15" ht="27.75" customHeight="1" thickBot="1" x14ac:dyDescent="0.3">
      <c r="A20" s="2"/>
      <c r="B20" s="44"/>
      <c r="C20" s="49"/>
      <c r="D20" s="49"/>
      <c r="E20"/>
    </row>
    <row r="21" spans="1:15" s="28" customFormat="1" ht="39" customHeight="1" thickBot="1" x14ac:dyDescent="0.3">
      <c r="A21" s="69"/>
      <c r="B21" s="21" t="s">
        <v>11</v>
      </c>
      <c r="C21" s="25" t="s">
        <v>291</v>
      </c>
      <c r="D21" s="74" t="s">
        <v>297</v>
      </c>
      <c r="E21" s="20"/>
    </row>
    <row r="22" spans="1:15" s="28" customFormat="1" ht="18" customHeight="1" x14ac:dyDescent="0.25">
      <c r="A22" s="69"/>
      <c r="B22" s="77" t="s">
        <v>12</v>
      </c>
      <c r="C22" s="237">
        <v>100</v>
      </c>
      <c r="D22" s="234">
        <v>100</v>
      </c>
      <c r="E22" s="20"/>
    </row>
    <row r="23" spans="1:15" s="28" customFormat="1" ht="18" customHeight="1" x14ac:dyDescent="0.25">
      <c r="A23" s="69"/>
      <c r="B23" s="87" t="s">
        <v>264</v>
      </c>
      <c r="C23" s="160">
        <f>+IF(IFERROR(ABS(datos!CP265),0)&gt;0,datos!CP161/datos!$CP$152*100,"-")</f>
        <v>1.6348969902247035</v>
      </c>
      <c r="D23" s="161">
        <f>+'TOTAL BEBIDAS FRIAS'!K24</f>
        <v>9.7134766809013211</v>
      </c>
      <c r="E23" s="162"/>
      <c r="F23" s="163"/>
      <c r="G23" s="163"/>
      <c r="H23" s="163"/>
      <c r="I23" s="163"/>
      <c r="J23" s="163"/>
      <c r="K23" s="163"/>
      <c r="L23" s="163"/>
      <c r="M23" s="163"/>
      <c r="N23" s="163"/>
      <c r="O23" s="163"/>
    </row>
    <row r="24" spans="1:15" s="28" customFormat="1" ht="18" customHeight="1" x14ac:dyDescent="0.25">
      <c r="A24" s="69"/>
      <c r="B24" s="88" t="s">
        <v>5</v>
      </c>
      <c r="C24" s="160">
        <f>+IF(IFERROR(ABS(datos!CP266),0)&gt;0,datos!CP162/datos!$CP$152*100,"-")</f>
        <v>5.847638818020461</v>
      </c>
      <c r="D24" s="161">
        <f>+'TOTAL BEBIDAS FRIAS'!K25</f>
        <v>8.3783082686125301</v>
      </c>
      <c r="E24" s="162"/>
      <c r="F24" s="163"/>
      <c r="G24" s="163"/>
      <c r="H24" s="163"/>
      <c r="I24" s="163"/>
      <c r="J24" s="163"/>
      <c r="K24" s="163"/>
      <c r="L24" s="163"/>
      <c r="M24" s="163"/>
      <c r="N24" s="163"/>
      <c r="O24" s="163"/>
    </row>
    <row r="25" spans="1:15" s="28" customFormat="1" ht="18" customHeight="1" x14ac:dyDescent="0.25">
      <c r="A25" s="69"/>
      <c r="B25" s="88" t="s">
        <v>6</v>
      </c>
      <c r="C25" s="160">
        <f>+IF(IFERROR(ABS(datos!CP267),0)&gt;0,datos!CP163/datos!$CP$152*100,"-")</f>
        <v>16.402870652063573</v>
      </c>
      <c r="D25" s="161">
        <f>+'TOTAL BEBIDAS FRIAS'!K26</f>
        <v>15.013522175022384</v>
      </c>
      <c r="E25" s="162"/>
      <c r="F25" s="163"/>
      <c r="G25" s="163"/>
      <c r="H25" s="163"/>
      <c r="I25" s="163"/>
      <c r="J25" s="163"/>
      <c r="K25" s="163"/>
      <c r="L25" s="163"/>
      <c r="M25" s="163"/>
      <c r="N25" s="163"/>
      <c r="O25" s="163"/>
    </row>
    <row r="26" spans="1:15" s="28" customFormat="1" ht="18" customHeight="1" x14ac:dyDescent="0.25">
      <c r="A26" s="69"/>
      <c r="B26" s="88" t="s">
        <v>7</v>
      </c>
      <c r="C26" s="160">
        <f>+IF(IFERROR(ABS(datos!CP268),0)&gt;0,datos!CP164/datos!$CP$152*100,"-")</f>
        <v>32.963919634979277</v>
      </c>
      <c r="D26" s="161">
        <f>+'TOTAL BEBIDAS FRIAS'!K27</f>
        <v>30.382425150405133</v>
      </c>
      <c r="E26" s="162"/>
      <c r="F26" s="163"/>
      <c r="G26" s="163"/>
      <c r="H26" s="163"/>
      <c r="I26" s="163"/>
      <c r="J26" s="163"/>
      <c r="K26" s="163"/>
      <c r="L26" s="163"/>
      <c r="M26" s="163"/>
      <c r="N26" s="163"/>
      <c r="O26" s="163"/>
    </row>
    <row r="27" spans="1:15" s="28" customFormat="1" ht="18" customHeight="1" thickBot="1" x14ac:dyDescent="0.3">
      <c r="A27" s="69"/>
      <c r="B27" s="89" t="s">
        <v>8</v>
      </c>
      <c r="C27" s="164">
        <f>+IF(IFERROR(ABS(datos!CP269),0)&gt;0,datos!CP165/datos!$CP$152*100,"-")</f>
        <v>43.150660488778243</v>
      </c>
      <c r="D27" s="165">
        <f>+'TOTAL BEBIDAS FRIAS'!K28</f>
        <v>36.512253718247962</v>
      </c>
      <c r="E27" s="162"/>
      <c r="F27" s="163"/>
      <c r="G27" s="163"/>
      <c r="H27" s="163"/>
      <c r="I27" s="163"/>
      <c r="J27" s="163"/>
      <c r="K27" s="163"/>
      <c r="L27" s="163"/>
      <c r="M27" s="163"/>
      <c r="N27" s="163"/>
      <c r="O27" s="163"/>
    </row>
    <row r="28" spans="1:15" ht="8.25" customHeight="1" thickBot="1" x14ac:dyDescent="0.3">
      <c r="A28" s="2"/>
      <c r="B28" s="92"/>
      <c r="C28" s="166"/>
      <c r="D28" s="167"/>
      <c r="E28" s="168"/>
      <c r="F28" s="169"/>
      <c r="G28" s="169"/>
      <c r="H28" s="169"/>
      <c r="I28" s="169"/>
      <c r="J28" s="169"/>
      <c r="K28" s="169"/>
      <c r="L28" s="169"/>
      <c r="M28" s="169"/>
      <c r="N28" s="169"/>
      <c r="O28" s="169"/>
    </row>
    <row r="29" spans="1:15" s="28" customFormat="1" ht="18" customHeight="1" x14ac:dyDescent="0.25">
      <c r="A29" s="69"/>
      <c r="B29" s="90" t="s">
        <v>9</v>
      </c>
      <c r="C29" s="170">
        <f>+IF(IFERROR(ABS(datos!CP270),0)&gt;0,datos!CP166/datos!$CP$152*100,"-")</f>
        <v>42.653430208300257</v>
      </c>
      <c r="D29" s="171">
        <f>+'TOTAL BEBIDAS FRIAS'!K30</f>
        <v>49.866711189648854</v>
      </c>
      <c r="E29" s="162"/>
      <c r="F29" s="163"/>
      <c r="G29" s="163"/>
      <c r="H29" s="163"/>
      <c r="I29" s="163"/>
      <c r="J29" s="163"/>
      <c r="K29" s="163"/>
      <c r="L29" s="163"/>
      <c r="M29" s="163"/>
      <c r="N29" s="163"/>
      <c r="O29" s="163"/>
    </row>
    <row r="30" spans="1:15" s="28" customFormat="1" ht="18" customHeight="1" thickBot="1" x14ac:dyDescent="0.3">
      <c r="A30" s="69"/>
      <c r="B30" s="89" t="s">
        <v>10</v>
      </c>
      <c r="C30" s="164">
        <f>+IF(IFERROR(ABS(datos!CP271),0)&gt;0,datos!CP167/datos!$CP$152*100,"-")</f>
        <v>57.346542959832249</v>
      </c>
      <c r="D30" s="165">
        <f>+'TOTAL BEBIDAS FRIAS'!K31</f>
        <v>50.133260796729807</v>
      </c>
      <c r="E30" s="162"/>
      <c r="F30" s="163"/>
      <c r="G30" s="163"/>
      <c r="H30" s="163"/>
      <c r="I30" s="163"/>
      <c r="J30" s="163"/>
      <c r="K30" s="163"/>
      <c r="L30" s="163"/>
      <c r="M30" s="163"/>
      <c r="N30" s="163"/>
      <c r="O30" s="163"/>
    </row>
    <row r="31" spans="1:15" ht="19.5" customHeight="1" x14ac:dyDescent="0.25">
      <c r="A31" s="2"/>
      <c r="B31" s="257" t="s">
        <v>383</v>
      </c>
      <c r="C31" s="12"/>
      <c r="D31" s="17"/>
      <c r="E31"/>
    </row>
    <row r="32" spans="1:15" ht="30" customHeight="1" thickBot="1" x14ac:dyDescent="0.3">
      <c r="A32" s="2"/>
      <c r="B32" s="44"/>
      <c r="C32" s="49"/>
      <c r="D32" s="50"/>
      <c r="E32"/>
    </row>
    <row r="33" spans="1:16" s="28" customFormat="1" ht="39" customHeight="1" thickBot="1" x14ac:dyDescent="0.3">
      <c r="A33" s="69"/>
      <c r="B33" s="21" t="s">
        <v>21</v>
      </c>
      <c r="C33" s="172" t="s">
        <v>291</v>
      </c>
      <c r="D33" s="173"/>
      <c r="E33" s="162"/>
      <c r="F33" s="163"/>
      <c r="G33" s="163"/>
      <c r="H33" s="163"/>
    </row>
    <row r="34" spans="1:16" s="28" customFormat="1" ht="18" customHeight="1" x14ac:dyDescent="0.25">
      <c r="A34" s="69"/>
      <c r="B34" s="77" t="s">
        <v>12</v>
      </c>
      <c r="C34" s="180">
        <f>+IF(IFERROR(ABS(datos!CP256),0)&gt;0,datos!CP214,"-")</f>
        <v>1.2864777461811392</v>
      </c>
      <c r="D34" s="173"/>
      <c r="E34" s="162"/>
      <c r="F34" s="163"/>
      <c r="G34" s="163"/>
      <c r="H34" s="163"/>
      <c r="I34" s="163"/>
      <c r="J34" s="163"/>
      <c r="K34" s="163"/>
      <c r="L34" s="163"/>
      <c r="M34" s="163"/>
      <c r="N34" s="163"/>
      <c r="O34" s="163"/>
    </row>
    <row r="35" spans="1:16" s="28" customFormat="1" ht="18" customHeight="1" x14ac:dyDescent="0.25">
      <c r="A35" s="69"/>
      <c r="B35" s="87" t="s">
        <v>264</v>
      </c>
      <c r="C35" s="180">
        <f>+IF(IFERROR(ABS(datos!CP265),0)&gt;0,datos!CP223,"-")</f>
        <v>0.72709967087656169</v>
      </c>
      <c r="D35" s="173"/>
      <c r="E35" s="162"/>
      <c r="F35" s="163"/>
      <c r="G35" s="163"/>
      <c r="H35" s="163"/>
      <c r="I35" s="163"/>
      <c r="J35" s="163"/>
      <c r="K35" s="163"/>
      <c r="L35" s="163"/>
      <c r="M35" s="163"/>
      <c r="N35" s="163"/>
      <c r="O35" s="163"/>
    </row>
    <row r="36" spans="1:16" s="28" customFormat="1" ht="18" customHeight="1" x14ac:dyDescent="0.25">
      <c r="A36" s="69"/>
      <c r="B36" s="88" t="s">
        <v>5</v>
      </c>
      <c r="C36" s="160">
        <f>+IF(IFERROR(ABS(datos!CP266),0)&gt;0,datos!CP224,"-")</f>
        <v>0.71507714617062768</v>
      </c>
      <c r="D36" s="173"/>
      <c r="E36" s="162"/>
      <c r="F36" s="163"/>
      <c r="G36" s="163"/>
      <c r="H36" s="163"/>
      <c r="I36" s="163"/>
      <c r="J36" s="163"/>
      <c r="K36" s="163"/>
      <c r="L36" s="163"/>
      <c r="M36" s="163"/>
      <c r="N36" s="163"/>
      <c r="O36" s="163"/>
    </row>
    <row r="37" spans="1:16" s="28" customFormat="1" ht="18" customHeight="1" x14ac:dyDescent="0.25">
      <c r="A37" s="69"/>
      <c r="B37" s="88" t="s">
        <v>6</v>
      </c>
      <c r="C37" s="160">
        <f>+IF(IFERROR(ABS(datos!CP267),0)&gt;0,datos!CP225,"-")</f>
        <v>1.186033996703409</v>
      </c>
      <c r="D37" s="173"/>
      <c r="E37" s="162"/>
      <c r="F37" s="163"/>
      <c r="G37" s="163"/>
      <c r="H37" s="163"/>
      <c r="I37" s="163"/>
      <c r="J37" s="163"/>
      <c r="K37" s="163"/>
      <c r="L37" s="163"/>
      <c r="M37" s="163"/>
      <c r="N37" s="163"/>
      <c r="O37" s="163"/>
    </row>
    <row r="38" spans="1:16" s="28" customFormat="1" ht="18" customHeight="1" x14ac:dyDescent="0.25">
      <c r="A38" s="69"/>
      <c r="B38" s="88" t="s">
        <v>7</v>
      </c>
      <c r="C38" s="160">
        <f>+IF(IFERROR(ABS(datos!CP268),0)&gt;0,datos!CP226,"-")</f>
        <v>1.1729468639581813</v>
      </c>
      <c r="D38" s="173"/>
      <c r="E38" s="162"/>
      <c r="F38" s="163"/>
      <c r="G38" s="163"/>
      <c r="H38" s="163"/>
      <c r="I38" s="163"/>
      <c r="J38" s="163"/>
      <c r="K38" s="163"/>
      <c r="L38" s="163"/>
      <c r="M38" s="163"/>
      <c r="N38" s="163"/>
      <c r="O38" s="163"/>
    </row>
    <row r="39" spans="1:16" s="28" customFormat="1" ht="18" customHeight="1" thickBot="1" x14ac:dyDescent="0.3">
      <c r="A39" s="69"/>
      <c r="B39" s="89" t="s">
        <v>8</v>
      </c>
      <c r="C39" s="164">
        <f>+IF(IFERROR(ABS(datos!CP269),0)&gt;0,datos!CP227,"-")</f>
        <v>1.6061272871498879</v>
      </c>
      <c r="D39" s="173"/>
      <c r="E39" s="162"/>
      <c r="F39" s="163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1:16" ht="15.75" thickBot="1" x14ac:dyDescent="0.3">
      <c r="A40" s="2"/>
      <c r="B40" s="81"/>
      <c r="C40" s="181"/>
      <c r="D40" s="176"/>
      <c r="E40" s="168"/>
      <c r="F40" s="169"/>
      <c r="G40" s="169"/>
      <c r="H40" s="169"/>
      <c r="I40" s="169"/>
      <c r="J40" s="169"/>
      <c r="K40" s="169"/>
      <c r="L40" s="169"/>
      <c r="M40" s="169"/>
      <c r="N40" s="169"/>
      <c r="O40" s="169"/>
    </row>
    <row r="41" spans="1:16" s="28" customFormat="1" ht="18" customHeight="1" x14ac:dyDescent="0.25">
      <c r="A41" s="69"/>
      <c r="B41" s="90" t="s">
        <v>9</v>
      </c>
      <c r="C41" s="170">
        <f>+IF(IFERROR(ABS(datos!CP270),0)&gt;0,datos!CP228,"-")</f>
        <v>1.2799628967224828</v>
      </c>
      <c r="D41" s="173"/>
      <c r="E41" s="162"/>
      <c r="F41" s="163"/>
      <c r="G41" s="163"/>
      <c r="H41" s="163"/>
      <c r="I41" s="163"/>
      <c r="J41" s="163"/>
      <c r="K41" s="163"/>
      <c r="L41" s="163"/>
      <c r="M41" s="163"/>
      <c r="N41" s="163"/>
      <c r="O41" s="163"/>
    </row>
    <row r="42" spans="1:16" s="28" customFormat="1" ht="18" customHeight="1" thickBot="1" x14ac:dyDescent="0.3">
      <c r="A42" s="69"/>
      <c r="B42" s="89" t="s">
        <v>10</v>
      </c>
      <c r="C42" s="164">
        <f>+IF(IFERROR(ABS(datos!CP271),0)&gt;0,datos!CP229,"-")</f>
        <v>1.2843766089461059</v>
      </c>
      <c r="D42" s="173"/>
      <c r="E42" s="162"/>
      <c r="F42" s="163"/>
      <c r="G42" s="163"/>
      <c r="H42" s="163"/>
      <c r="I42" s="163"/>
      <c r="J42" s="163"/>
      <c r="K42" s="163"/>
      <c r="L42" s="163"/>
      <c r="M42" s="163"/>
      <c r="N42" s="163"/>
      <c r="O42" s="163"/>
    </row>
    <row r="43" spans="1:16" x14ac:dyDescent="0.25">
      <c r="A43" s="2"/>
      <c r="B43" s="257" t="s">
        <v>383</v>
      </c>
      <c r="C43" s="13"/>
      <c r="D43" s="17"/>
      <c r="E43"/>
    </row>
    <row r="44" spans="1:16" ht="27.75" customHeight="1" x14ac:dyDescent="0.25">
      <c r="A44" s="2"/>
      <c r="B44" s="44"/>
      <c r="C44" s="49"/>
      <c r="D44" s="50"/>
      <c r="E44"/>
    </row>
    <row r="45" spans="1:16" ht="27.75" customHeight="1" thickBot="1" x14ac:dyDescent="0.3">
      <c r="A45" s="2"/>
      <c r="B45" s="44"/>
      <c r="C45" s="177"/>
      <c r="D45" s="178"/>
      <c r="E45" s="168"/>
      <c r="F45" s="169"/>
      <c r="G45" s="169"/>
      <c r="H45" s="169"/>
    </row>
    <row r="46" spans="1:16" s="28" customFormat="1" ht="39" customHeight="1" thickBot="1" x14ac:dyDescent="0.3">
      <c r="A46" s="69"/>
      <c r="B46" s="21" t="s">
        <v>11</v>
      </c>
      <c r="C46" s="172" t="s">
        <v>291</v>
      </c>
      <c r="D46" s="179" t="s">
        <v>297</v>
      </c>
      <c r="E46" s="162"/>
      <c r="F46" s="163"/>
      <c r="G46" s="163"/>
      <c r="H46" s="163"/>
      <c r="I46" s="163"/>
      <c r="J46" s="163"/>
    </row>
    <row r="47" spans="1:16" s="28" customFormat="1" ht="18" customHeight="1" x14ac:dyDescent="0.25">
      <c r="A47" s="69"/>
      <c r="B47" s="77" t="s">
        <v>12</v>
      </c>
      <c r="C47" s="238">
        <v>100</v>
      </c>
      <c r="D47" s="232">
        <v>100</v>
      </c>
      <c r="E47" s="162"/>
      <c r="F47" s="163"/>
      <c r="G47" s="163"/>
      <c r="H47" s="163"/>
      <c r="I47" s="163"/>
      <c r="J47" s="163"/>
    </row>
    <row r="48" spans="1:16" s="28" customFormat="1" ht="18" customHeight="1" x14ac:dyDescent="0.25">
      <c r="A48" s="69"/>
      <c r="B48" s="88" t="s">
        <v>13</v>
      </c>
      <c r="C48" s="160">
        <f>+IF(IFERROR(ABS(datos!CP257),0)&gt;0,datos!CP153/datos!CP$152*100,"-")</f>
        <v>8.0478743123774947</v>
      </c>
      <c r="D48" s="161">
        <f>+'TOTAL BEBIDAS FRIAS'!K50</f>
        <v>9.1462960950132395</v>
      </c>
      <c r="E48" s="162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</row>
    <row r="49" spans="1:16" s="28" customFormat="1" ht="18" customHeight="1" x14ac:dyDescent="0.25">
      <c r="A49" s="69"/>
      <c r="B49" s="88" t="s">
        <v>14</v>
      </c>
      <c r="C49" s="160">
        <f>+IF(IFERROR(ABS(datos!CP258),0)&gt;0,datos!CP154/datos!CP$152*100,"-")</f>
        <v>13.975351352124882</v>
      </c>
      <c r="D49" s="161">
        <f>+'TOTAL BEBIDAS FRIAS'!K51</f>
        <v>12.759159613770599</v>
      </c>
      <c r="E49" s="162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</row>
    <row r="50" spans="1:16" s="28" customFormat="1" ht="18" customHeight="1" x14ac:dyDescent="0.25">
      <c r="A50" s="69"/>
      <c r="B50" s="88" t="s">
        <v>15</v>
      </c>
      <c r="C50" s="160">
        <f>+IF(IFERROR(ABS(datos!CP259),0)&gt;0,datos!CP155/datos!CP$152*100,"-")</f>
        <v>13.796467763523596</v>
      </c>
      <c r="D50" s="161">
        <f>+'TOTAL BEBIDAS FRIAS'!K52</f>
        <v>15.46491966253671</v>
      </c>
      <c r="E50" s="162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</row>
    <row r="51" spans="1:16" s="28" customFormat="1" ht="18" customHeight="1" x14ac:dyDescent="0.25">
      <c r="A51" s="69"/>
      <c r="B51" s="88" t="s">
        <v>16</v>
      </c>
      <c r="C51" s="160">
        <f>+IF(IFERROR(ABS(datos!CP260),0)&gt;0,datos!CP156/datos!CP$152*100,"-")</f>
        <v>22.681375598294746</v>
      </c>
      <c r="D51" s="161">
        <f>+'TOTAL BEBIDAS FRIAS'!K53</f>
        <v>20.851636499731629</v>
      </c>
      <c r="E51" s="162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</row>
    <row r="52" spans="1:16" s="28" customFormat="1" ht="18" customHeight="1" x14ac:dyDescent="0.25">
      <c r="A52" s="69"/>
      <c r="B52" s="88" t="s">
        <v>17</v>
      </c>
      <c r="C52" s="160">
        <f>+IF(IFERROR(ABS(datos!CP261),0)&gt;0,datos!CP157/datos!CP$152*100,"-")</f>
        <v>10.01097870578276</v>
      </c>
      <c r="D52" s="161">
        <f>+'TOTAL BEBIDAS FRIAS'!K54</f>
        <v>13.096463224278173</v>
      </c>
      <c r="E52" s="162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</row>
    <row r="53" spans="1:16" s="28" customFormat="1" ht="18" customHeight="1" x14ac:dyDescent="0.25">
      <c r="A53" s="69"/>
      <c r="B53" s="88" t="s">
        <v>18</v>
      </c>
      <c r="C53" s="160">
        <f>+IF(IFERROR(ABS(datos!CP262),0)&gt;0,datos!CP158/datos!CP$152*100,"-")</f>
        <v>6.5271200864701644</v>
      </c>
      <c r="D53" s="161">
        <f>+'TOTAL BEBIDAS FRIAS'!K55</f>
        <v>9.6673858697052868</v>
      </c>
      <c r="E53" s="162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</row>
    <row r="54" spans="1:16" s="28" customFormat="1" ht="18" customHeight="1" x14ac:dyDescent="0.25">
      <c r="A54" s="69"/>
      <c r="B54" s="88" t="s">
        <v>19</v>
      </c>
      <c r="C54" s="160">
        <f>+IF(IFERROR(ABS(datos!CP263),0)&gt;0,datos!CP159/datos!CP$152*100,"-")</f>
        <v>15.002367912306303</v>
      </c>
      <c r="D54" s="161">
        <f>+'TOTAL BEBIDAS FRIAS'!K56</f>
        <v>9.4811569177396819</v>
      </c>
      <c r="E54" s="162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</row>
    <row r="55" spans="1:16" s="28" customFormat="1" ht="18" customHeight="1" thickBot="1" x14ac:dyDescent="0.3">
      <c r="A55" s="69"/>
      <c r="B55" s="89" t="s">
        <v>20</v>
      </c>
      <c r="C55" s="164">
        <f>+IF(IFERROR(ABS(datos!CP264),0)&gt;0,datos!CP160/datos!CP$152*100,"-")</f>
        <v>9.9584597971421385</v>
      </c>
      <c r="D55" s="165">
        <f>+'TOTAL BEBIDAS FRIAS'!K57</f>
        <v>9.532979315862546</v>
      </c>
      <c r="E55" s="162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</row>
    <row r="56" spans="1:16" x14ac:dyDescent="0.25">
      <c r="A56" s="2"/>
      <c r="B56" s="257" t="s">
        <v>383</v>
      </c>
      <c r="C56" s="13"/>
      <c r="D56" s="17"/>
      <c r="E56"/>
    </row>
    <row r="57" spans="1:16" ht="27.75" customHeight="1" thickBot="1" x14ac:dyDescent="0.3">
      <c r="A57" s="2"/>
      <c r="B57" s="44"/>
      <c r="C57" s="177"/>
      <c r="D57" s="178"/>
      <c r="E57" s="168"/>
      <c r="F57" s="169"/>
      <c r="G57" s="169"/>
      <c r="H57" s="169"/>
    </row>
    <row r="58" spans="1:16" s="28" customFormat="1" ht="39" customHeight="1" thickBot="1" x14ac:dyDescent="0.3">
      <c r="A58" s="69"/>
      <c r="B58" s="21" t="s">
        <v>21</v>
      </c>
      <c r="C58" s="172" t="s">
        <v>291</v>
      </c>
      <c r="D58" s="173"/>
      <c r="E58" s="162"/>
      <c r="F58" s="163"/>
      <c r="G58" s="163"/>
      <c r="H58" s="163"/>
      <c r="I58" s="163"/>
      <c r="J58" s="163"/>
    </row>
    <row r="59" spans="1:16" s="28" customFormat="1" ht="18" customHeight="1" x14ac:dyDescent="0.25">
      <c r="A59" s="69"/>
      <c r="B59" s="77" t="s">
        <v>12</v>
      </c>
      <c r="C59" s="170">
        <f>+IF(IFERROR(ABS(datos!CP256),0)&gt;0,datos!CP214,"-")</f>
        <v>1.2864777461811392</v>
      </c>
      <c r="D59" s="173"/>
      <c r="E59" s="162"/>
      <c r="F59" s="163"/>
      <c r="G59" s="163"/>
      <c r="H59" s="163"/>
      <c r="I59" s="163"/>
      <c r="J59" s="163"/>
      <c r="K59" s="163"/>
      <c r="L59" s="163"/>
      <c r="M59" s="163"/>
      <c r="N59" s="163"/>
      <c r="O59" s="163"/>
    </row>
    <row r="60" spans="1:16" s="28" customFormat="1" ht="18" customHeight="1" x14ac:dyDescent="0.25">
      <c r="A60" s="69"/>
      <c r="B60" s="88" t="s">
        <v>13</v>
      </c>
      <c r="C60" s="160">
        <f>+IF(IFERROR(ABS(datos!CP257),0)&gt;0,datos!CP215,"-")</f>
        <v>1.0866587900987006</v>
      </c>
      <c r="D60" s="173"/>
      <c r="E60" s="162"/>
      <c r="F60" s="163"/>
      <c r="G60" s="163"/>
      <c r="H60" s="163"/>
      <c r="I60" s="163"/>
      <c r="J60" s="163"/>
      <c r="K60" s="163"/>
      <c r="L60" s="163"/>
      <c r="M60" s="163"/>
      <c r="N60" s="163"/>
      <c r="O60" s="163"/>
    </row>
    <row r="61" spans="1:16" s="28" customFormat="1" ht="18" customHeight="1" x14ac:dyDescent="0.25">
      <c r="A61" s="69"/>
      <c r="B61" s="88" t="s">
        <v>14</v>
      </c>
      <c r="C61" s="160">
        <f>+IF(IFERROR(ABS(datos!CP258),0)&gt;0,datos!CP216,"-")</f>
        <v>2.1805468941207584</v>
      </c>
      <c r="D61" s="173"/>
      <c r="E61" s="162"/>
      <c r="F61" s="163"/>
      <c r="G61" s="163"/>
      <c r="H61" s="163"/>
      <c r="I61" s="163"/>
      <c r="J61" s="163"/>
      <c r="K61" s="163"/>
      <c r="L61" s="163"/>
      <c r="M61" s="163"/>
      <c r="N61" s="163"/>
      <c r="O61" s="163"/>
    </row>
    <row r="62" spans="1:16" s="28" customFormat="1" ht="18" customHeight="1" x14ac:dyDescent="0.25">
      <c r="A62" s="69"/>
      <c r="B62" s="88" t="s">
        <v>15</v>
      </c>
      <c r="C62" s="160">
        <f>+IF(IFERROR(ABS(datos!CP259),0)&gt;0,datos!CP217,"-")</f>
        <v>0.99105921279413145</v>
      </c>
      <c r="D62" s="173"/>
      <c r="E62" s="162"/>
      <c r="F62" s="163"/>
      <c r="G62" s="163"/>
      <c r="H62" s="163"/>
      <c r="I62" s="163"/>
      <c r="J62" s="163"/>
      <c r="K62" s="163"/>
      <c r="L62" s="163"/>
      <c r="M62" s="163"/>
      <c r="N62" s="163"/>
      <c r="O62" s="163"/>
    </row>
    <row r="63" spans="1:16" s="28" customFormat="1" ht="18" customHeight="1" x14ac:dyDescent="0.25">
      <c r="A63" s="69"/>
      <c r="B63" s="88" t="s">
        <v>16</v>
      </c>
      <c r="C63" s="160">
        <f>+IF(IFERROR(ABS(datos!CP260),0)&gt;0,datos!CP218,"-")</f>
        <v>1.2383263277412841</v>
      </c>
      <c r="D63" s="173"/>
      <c r="E63" s="162"/>
      <c r="F63" s="163"/>
      <c r="G63" s="163"/>
      <c r="H63" s="163"/>
      <c r="I63" s="163"/>
      <c r="J63" s="163"/>
      <c r="K63" s="163"/>
      <c r="L63" s="163"/>
      <c r="M63" s="163"/>
      <c r="N63" s="163"/>
      <c r="O63" s="163"/>
    </row>
    <row r="64" spans="1:16" s="28" customFormat="1" ht="18" customHeight="1" x14ac:dyDescent="0.25">
      <c r="A64" s="69"/>
      <c r="B64" s="88" t="s">
        <v>17</v>
      </c>
      <c r="C64" s="160">
        <f>+IF(IFERROR(ABS(datos!CP261),0)&gt;0,datos!CP219,"-")</f>
        <v>1.2940199358283446</v>
      </c>
      <c r="D64" s="173"/>
      <c r="E64" s="162"/>
      <c r="F64" s="163"/>
      <c r="G64" s="163"/>
      <c r="H64" s="163"/>
      <c r="I64" s="163"/>
      <c r="J64" s="163"/>
      <c r="K64" s="163"/>
      <c r="L64" s="163"/>
      <c r="M64" s="163"/>
      <c r="N64" s="163"/>
      <c r="O64" s="163"/>
    </row>
    <row r="65" spans="1:15" s="28" customFormat="1" ht="18" customHeight="1" x14ac:dyDescent="0.25">
      <c r="A65" s="69"/>
      <c r="B65" s="88" t="s">
        <v>18</v>
      </c>
      <c r="C65" s="160">
        <f>+IF(IFERROR(ABS(datos!CP262),0)&gt;0,datos!CP220,"-")</f>
        <v>0.82639698865443745</v>
      </c>
      <c r="D65" s="162"/>
      <c r="E65" s="162"/>
      <c r="F65" s="163"/>
      <c r="G65" s="163"/>
      <c r="H65" s="163"/>
      <c r="I65" s="163"/>
      <c r="J65" s="163"/>
      <c r="K65" s="163"/>
      <c r="L65" s="163"/>
      <c r="M65" s="163"/>
      <c r="N65" s="163"/>
      <c r="O65" s="163"/>
    </row>
    <row r="66" spans="1:15" s="28" customFormat="1" ht="18" customHeight="1" x14ac:dyDescent="0.25">
      <c r="A66" s="69"/>
      <c r="B66" s="88" t="s">
        <v>19</v>
      </c>
      <c r="C66" s="160">
        <f>+IF(IFERROR(ABS(datos!CP263),0)&gt;0,datos!CP221,"-")</f>
        <v>1.8230622177126081</v>
      </c>
      <c r="D66" s="162"/>
      <c r="E66" s="162"/>
      <c r="F66" s="163"/>
      <c r="G66" s="163"/>
      <c r="H66" s="163"/>
      <c r="I66" s="163"/>
      <c r="J66" s="163"/>
      <c r="K66" s="163"/>
      <c r="L66" s="163"/>
      <c r="M66" s="163"/>
      <c r="N66" s="163"/>
      <c r="O66" s="163"/>
    </row>
    <row r="67" spans="1:15" s="28" customFormat="1" ht="18" customHeight="1" thickBot="1" x14ac:dyDescent="0.3">
      <c r="A67" s="69"/>
      <c r="B67" s="89" t="s">
        <v>20</v>
      </c>
      <c r="C67" s="164">
        <f>+IF(IFERROR(ABS(datos!CP264),0)&gt;0,datos!CP222,"-")</f>
        <v>0.97750984809242136</v>
      </c>
      <c r="D67" s="162"/>
      <c r="E67" s="162"/>
      <c r="F67" s="163"/>
      <c r="G67" s="163"/>
      <c r="H67" s="163"/>
      <c r="I67" s="163"/>
      <c r="J67" s="163"/>
      <c r="K67" s="163"/>
      <c r="L67" s="163"/>
      <c r="M67" s="163"/>
      <c r="N67" s="163"/>
      <c r="O67" s="163"/>
    </row>
    <row r="68" spans="1:15" x14ac:dyDescent="0.25">
      <c r="A68" s="2"/>
      <c r="B68" s="257" t="s">
        <v>383</v>
      </c>
      <c r="C68" s="12"/>
      <c r="D68"/>
      <c r="E68"/>
    </row>
  </sheetData>
  <mergeCells count="1">
    <mergeCell ref="C2:D3"/>
  </mergeCells>
  <pageMargins left="0.25" right="0.25" top="0.75" bottom="0.75" header="0.3" footer="0.3"/>
  <pageSetup paperSize="9" scale="53" fitToWidth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P68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2.85546875" style="26" customWidth="1"/>
    <col min="2" max="2" width="44.42578125" style="26" customWidth="1"/>
    <col min="3" max="3" width="23.7109375" style="27" customWidth="1"/>
    <col min="4" max="4" width="23.7109375" style="26" customWidth="1"/>
    <col min="5" max="5" width="2.42578125" style="26" customWidth="1"/>
    <col min="6" max="6" width="3.42578125" style="26" customWidth="1"/>
    <col min="7" max="16384" width="11.42578125" style="26"/>
  </cols>
  <sheetData>
    <row r="1" spans="1:6" ht="52.5" customHeight="1" x14ac:dyDescent="0.25">
      <c r="A1" s="2"/>
      <c r="B1" s="34"/>
      <c r="C1" s="35"/>
      <c r="D1" s="34"/>
      <c r="E1"/>
      <c r="F1" s="32"/>
    </row>
    <row r="2" spans="1:6" ht="28.5" x14ac:dyDescent="0.45">
      <c r="A2" s="2"/>
      <c r="B2" s="9"/>
      <c r="C2" s="386"/>
      <c r="D2" s="386"/>
      <c r="E2" s="2"/>
      <c r="F2" s="32"/>
    </row>
    <row r="3" spans="1:6" ht="18.75" customHeight="1" x14ac:dyDescent="0.3">
      <c r="A3" s="2"/>
      <c r="B3" s="48"/>
      <c r="C3" s="386"/>
      <c r="D3" s="386"/>
      <c r="E3" s="2"/>
      <c r="F3" s="32"/>
    </row>
    <row r="4" spans="1:6" x14ac:dyDescent="0.25">
      <c r="A4" s="2"/>
      <c r="B4"/>
      <c r="C4" s="4"/>
      <c r="D4" s="2"/>
      <c r="E4" s="2"/>
      <c r="F4" s="32"/>
    </row>
    <row r="5" spans="1:6" ht="15.75" thickBot="1" x14ac:dyDescent="0.3">
      <c r="A5" s="2"/>
      <c r="B5" s="46"/>
      <c r="C5" s="47"/>
      <c r="D5" s="47"/>
      <c r="E5"/>
      <c r="F5" s="32"/>
    </row>
    <row r="6" spans="1:6" s="28" customFormat="1" ht="39" customHeight="1" thickBot="1" x14ac:dyDescent="0.3">
      <c r="A6" s="69"/>
      <c r="B6" s="20"/>
      <c r="C6" s="25" t="s">
        <v>292</v>
      </c>
      <c r="D6" s="20"/>
      <c r="E6" s="20"/>
      <c r="F6" s="209"/>
    </row>
    <row r="7" spans="1:6" s="28" customFormat="1" ht="18" customHeight="1" x14ac:dyDescent="0.25">
      <c r="A7" s="69"/>
      <c r="B7" s="77" t="s">
        <v>302</v>
      </c>
      <c r="C7" s="143">
        <f>+datos!CW47/1000000</f>
        <v>4.1733190000000002</v>
      </c>
      <c r="D7" s="20"/>
      <c r="E7" s="20"/>
      <c r="F7" s="209"/>
    </row>
    <row r="8" spans="1:6" s="28" customFormat="1" ht="18" customHeight="1" x14ac:dyDescent="0.25">
      <c r="A8" s="69"/>
      <c r="B8" s="78" t="s">
        <v>303</v>
      </c>
      <c r="C8" s="143">
        <f>+datos!CW55/1000000</f>
        <v>1.5657745000000001</v>
      </c>
      <c r="D8" s="20"/>
      <c r="E8" s="20"/>
      <c r="F8" s="209"/>
    </row>
    <row r="9" spans="1:6" s="28" customFormat="1" ht="18" customHeight="1" x14ac:dyDescent="0.25">
      <c r="A9" s="69"/>
      <c r="B9" s="78" t="s">
        <v>361</v>
      </c>
      <c r="C9" s="143">
        <f>+datos!CW46/1000000</f>
        <v>3.931581</v>
      </c>
      <c r="D9" s="20"/>
      <c r="E9" s="20"/>
      <c r="F9" s="209"/>
    </row>
    <row r="10" spans="1:6" s="28" customFormat="1" ht="18" customHeight="1" x14ac:dyDescent="0.25">
      <c r="A10" s="69"/>
      <c r="B10" s="78" t="s">
        <v>357</v>
      </c>
      <c r="C10" s="145">
        <f>+datos!CW48</f>
        <v>2.6</v>
      </c>
      <c r="D10" s="20"/>
      <c r="E10" s="20"/>
      <c r="F10" s="209"/>
    </row>
    <row r="11" spans="1:6" s="28" customFormat="1" ht="18" customHeight="1" x14ac:dyDescent="0.25">
      <c r="A11" s="69"/>
      <c r="B11" s="78" t="s">
        <v>4</v>
      </c>
      <c r="C11" s="143">
        <f>+datos!CW51</f>
        <v>2.54</v>
      </c>
      <c r="D11" s="20"/>
      <c r="E11" s="20"/>
      <c r="F11" s="209"/>
    </row>
    <row r="12" spans="1:6" s="28" customFormat="1" ht="18" customHeight="1" x14ac:dyDescent="0.25">
      <c r="A12" s="69"/>
      <c r="B12" s="78" t="s">
        <v>299</v>
      </c>
      <c r="C12" s="143">
        <f>+datos!CW50</f>
        <v>4.83</v>
      </c>
      <c r="D12" s="20"/>
      <c r="E12" s="20"/>
      <c r="F12" s="209"/>
    </row>
    <row r="13" spans="1:6" s="28" customFormat="1" ht="18" customHeight="1" x14ac:dyDescent="0.25">
      <c r="A13" s="69"/>
      <c r="B13" s="78" t="s">
        <v>300</v>
      </c>
      <c r="C13" s="143">
        <f>+datos!CW56</f>
        <v>1.8136874355677566</v>
      </c>
      <c r="D13" s="20"/>
      <c r="E13" s="20"/>
      <c r="F13" s="209"/>
    </row>
    <row r="14" spans="1:6" s="28" customFormat="1" ht="18" customHeight="1" x14ac:dyDescent="0.25">
      <c r="A14" s="69"/>
      <c r="B14" s="78" t="s">
        <v>301</v>
      </c>
      <c r="C14" s="143">
        <f>+datos!CW53</f>
        <v>1.9</v>
      </c>
      <c r="D14" s="20"/>
      <c r="E14" s="20"/>
      <c r="F14" s="209"/>
    </row>
    <row r="15" spans="1:6" s="28" customFormat="1" ht="18" customHeight="1" x14ac:dyDescent="0.25">
      <c r="A15" s="69"/>
      <c r="B15" s="79" t="s">
        <v>317</v>
      </c>
      <c r="C15" s="143">
        <f>+datos!CW58</f>
        <v>4.677585492497309E-2</v>
      </c>
      <c r="D15" s="20"/>
      <c r="E15" s="20"/>
      <c r="F15" s="209"/>
    </row>
    <row r="16" spans="1:6" s="28" customFormat="1" ht="18" customHeight="1" x14ac:dyDescent="0.25">
      <c r="A16" s="69"/>
      <c r="B16" s="79" t="s">
        <v>316</v>
      </c>
      <c r="C16" s="143">
        <f>+datos!CW59</f>
        <v>0.11745181856121722</v>
      </c>
      <c r="D16" s="20"/>
      <c r="E16" s="20"/>
      <c r="F16" s="209"/>
    </row>
    <row r="17" spans="1:15" s="28" customFormat="1" ht="18" customHeight="1" thickBot="1" x14ac:dyDescent="0.3">
      <c r="A17" s="69"/>
      <c r="B17" s="80" t="s">
        <v>360</v>
      </c>
      <c r="C17" s="144">
        <f>+datos!CW57</f>
        <v>2.5109496929474839</v>
      </c>
      <c r="D17" s="20"/>
      <c r="E17" s="20"/>
      <c r="F17" s="209"/>
    </row>
    <row r="18" spans="1:15" x14ac:dyDescent="0.25">
      <c r="A18" s="2"/>
      <c r="B18" s="256" t="s">
        <v>263</v>
      </c>
      <c r="C18" s="12"/>
      <c r="D18"/>
      <c r="E18"/>
      <c r="F18" s="32"/>
    </row>
    <row r="19" spans="1:15" ht="28.5" customHeight="1" x14ac:dyDescent="0.25">
      <c r="A19" s="2"/>
      <c r="B19" s="44"/>
      <c r="C19" s="49"/>
      <c r="D19" s="49"/>
      <c r="E19"/>
      <c r="F19" s="32"/>
    </row>
    <row r="20" spans="1:15" ht="28.5" customHeight="1" thickBot="1" x14ac:dyDescent="0.3">
      <c r="A20" s="2"/>
      <c r="B20" s="44"/>
      <c r="C20" s="49"/>
      <c r="D20" s="49"/>
      <c r="E20"/>
      <c r="F20" s="32"/>
    </row>
    <row r="21" spans="1:15" s="28" customFormat="1" ht="39" customHeight="1" thickBot="1" x14ac:dyDescent="0.3">
      <c r="A21" s="69"/>
      <c r="B21" s="21" t="s">
        <v>318</v>
      </c>
      <c r="C21" s="25" t="s">
        <v>292</v>
      </c>
      <c r="D21" s="74" t="s">
        <v>297</v>
      </c>
      <c r="E21" s="20"/>
      <c r="F21" s="209"/>
    </row>
    <row r="22" spans="1:15" s="28" customFormat="1" ht="18" customHeight="1" x14ac:dyDescent="0.25">
      <c r="A22" s="69"/>
      <c r="B22" s="77" t="s">
        <v>12</v>
      </c>
      <c r="C22" s="233">
        <v>100</v>
      </c>
      <c r="D22" s="234">
        <v>100</v>
      </c>
      <c r="E22" s="20"/>
      <c r="F22" s="209"/>
    </row>
    <row r="23" spans="1:15" s="28" customFormat="1" ht="18" customHeight="1" x14ac:dyDescent="0.25">
      <c r="A23" s="69"/>
      <c r="B23" s="87" t="s">
        <v>264</v>
      </c>
      <c r="C23" s="160">
        <f>+IF(IFERROR(ABS(datos!CW265),0)&gt;0,datos!CW161/datos!$CW$152*100,"-")</f>
        <v>10.432463945363391</v>
      </c>
      <c r="D23" s="161">
        <f>+'TOTAL BEBIDAS FRIAS'!K24</f>
        <v>9.7134766809013211</v>
      </c>
      <c r="E23" s="162"/>
      <c r="F23" s="210"/>
      <c r="G23" s="163"/>
      <c r="H23" s="163"/>
      <c r="I23" s="163"/>
      <c r="J23" s="163"/>
      <c r="K23" s="163"/>
      <c r="L23" s="163"/>
      <c r="M23" s="163"/>
      <c r="N23" s="163"/>
      <c r="O23" s="163"/>
    </row>
    <row r="24" spans="1:15" s="28" customFormat="1" ht="18" customHeight="1" x14ac:dyDescent="0.25">
      <c r="A24" s="69"/>
      <c r="B24" s="88" t="s">
        <v>5</v>
      </c>
      <c r="C24" s="160">
        <f>+IF(IFERROR(ABS(datos!CW266),0)&gt;0,datos!CW162/datos!$CW$152*100,"-")</f>
        <v>5.7389334484136008</v>
      </c>
      <c r="D24" s="161">
        <f>+'TOTAL BEBIDAS FRIAS'!K25</f>
        <v>8.3783082686125301</v>
      </c>
      <c r="E24" s="162"/>
      <c r="F24" s="210"/>
      <c r="G24" s="163"/>
      <c r="H24" s="163"/>
      <c r="I24" s="163"/>
      <c r="J24" s="163"/>
      <c r="K24" s="163"/>
      <c r="L24" s="163"/>
      <c r="M24" s="163"/>
      <c r="N24" s="163"/>
      <c r="O24" s="163"/>
    </row>
    <row r="25" spans="1:15" s="28" customFormat="1" ht="18" customHeight="1" x14ac:dyDescent="0.25">
      <c r="A25" s="69"/>
      <c r="B25" s="88" t="s">
        <v>6</v>
      </c>
      <c r="C25" s="160">
        <f>+IF(IFERROR(ABS(datos!CW267),0)&gt;0,datos!CW163/datos!$CW$152*100,"-")</f>
        <v>12.28125623754139</v>
      </c>
      <c r="D25" s="161">
        <f>+'TOTAL BEBIDAS FRIAS'!K26</f>
        <v>15.013522175022384</v>
      </c>
      <c r="E25" s="162"/>
      <c r="F25" s="210"/>
      <c r="G25" s="163"/>
      <c r="H25" s="163"/>
      <c r="I25" s="163"/>
      <c r="J25" s="163"/>
      <c r="K25" s="163"/>
      <c r="L25" s="163"/>
      <c r="M25" s="163"/>
      <c r="N25" s="163"/>
      <c r="O25" s="163"/>
    </row>
    <row r="26" spans="1:15" s="28" customFormat="1" ht="18" customHeight="1" x14ac:dyDescent="0.25">
      <c r="A26" s="69"/>
      <c r="B26" s="88" t="s">
        <v>7</v>
      </c>
      <c r="C26" s="160">
        <f>+IF(IFERROR(ABS(datos!CW268),0)&gt;0,datos!CW164/datos!$CW$152*100,"-")</f>
        <v>25.935424538598657</v>
      </c>
      <c r="D26" s="161">
        <f>+'TOTAL BEBIDAS FRIAS'!K27</f>
        <v>30.382425150405133</v>
      </c>
      <c r="E26" s="162"/>
      <c r="F26" s="210"/>
      <c r="G26" s="163"/>
      <c r="H26" s="163"/>
      <c r="I26" s="163"/>
      <c r="J26" s="163"/>
      <c r="K26" s="163"/>
      <c r="L26" s="163"/>
      <c r="M26" s="163"/>
      <c r="N26" s="163"/>
      <c r="O26" s="163"/>
    </row>
    <row r="27" spans="1:15" s="28" customFormat="1" ht="18" customHeight="1" thickBot="1" x14ac:dyDescent="0.3">
      <c r="A27" s="69"/>
      <c r="B27" s="89" t="s">
        <v>8</v>
      </c>
      <c r="C27" s="164">
        <f>+IF(IFERROR(ABS(datos!CW269),0)&gt;0,datos!CW165/datos!$CW$152*100,"-")</f>
        <v>45.611921830082963</v>
      </c>
      <c r="D27" s="165">
        <f>+'TOTAL BEBIDAS FRIAS'!K28</f>
        <v>36.512253718247962</v>
      </c>
      <c r="E27" s="162"/>
      <c r="F27" s="210"/>
      <c r="G27" s="163"/>
      <c r="H27" s="163"/>
      <c r="I27" s="163"/>
      <c r="J27" s="163"/>
      <c r="K27" s="163"/>
      <c r="L27" s="163"/>
      <c r="M27" s="163"/>
      <c r="N27" s="163"/>
      <c r="O27" s="163"/>
    </row>
    <row r="28" spans="1:15" ht="8.25" customHeight="1" thickBot="1" x14ac:dyDescent="0.3">
      <c r="A28" s="2"/>
      <c r="B28" s="92"/>
      <c r="C28" s="166"/>
      <c r="D28" s="167"/>
      <c r="E28" s="168"/>
      <c r="F28" s="188"/>
      <c r="G28" s="169"/>
      <c r="H28" s="169"/>
      <c r="I28" s="169"/>
      <c r="J28" s="169"/>
      <c r="K28" s="169"/>
      <c r="L28" s="169"/>
      <c r="M28" s="169"/>
      <c r="N28" s="169"/>
      <c r="O28" s="169"/>
    </row>
    <row r="29" spans="1:15" s="28" customFormat="1" ht="18" customHeight="1" x14ac:dyDescent="0.25">
      <c r="A29" s="69"/>
      <c r="B29" s="90" t="s">
        <v>9</v>
      </c>
      <c r="C29" s="170">
        <f>+IF(IFERROR(ABS(datos!CW270),0)&gt;0,datos!CW166/datos!$CW$152*100,"-")</f>
        <v>50.452505547742696</v>
      </c>
      <c r="D29" s="171">
        <f>+'TOTAL BEBIDAS FRIAS'!K30</f>
        <v>49.866711189648854</v>
      </c>
      <c r="E29" s="162"/>
      <c r="F29" s="210"/>
      <c r="G29" s="163"/>
      <c r="H29" s="163"/>
      <c r="I29" s="163"/>
      <c r="J29" s="163"/>
      <c r="K29" s="163"/>
      <c r="L29" s="163"/>
      <c r="M29" s="163"/>
      <c r="N29" s="163"/>
      <c r="O29" s="163"/>
    </row>
    <row r="30" spans="1:15" s="28" customFormat="1" ht="18" customHeight="1" thickBot="1" x14ac:dyDescent="0.3">
      <c r="A30" s="69"/>
      <c r="B30" s="89" t="s">
        <v>10</v>
      </c>
      <c r="C30" s="164">
        <f>+IF(IFERROR(ABS(datos!CW271),0)&gt;0,datos!CW167/datos!$CW$152*100,"-")</f>
        <v>49.547494452257304</v>
      </c>
      <c r="D30" s="165">
        <f>+'TOTAL BEBIDAS FRIAS'!K31</f>
        <v>50.133260796729807</v>
      </c>
      <c r="E30" s="162"/>
      <c r="F30" s="210"/>
      <c r="G30" s="163"/>
      <c r="H30" s="163"/>
      <c r="I30" s="163"/>
      <c r="J30" s="163"/>
      <c r="K30" s="163"/>
      <c r="L30" s="163"/>
      <c r="M30" s="163"/>
      <c r="N30" s="163"/>
      <c r="O30" s="163"/>
    </row>
    <row r="31" spans="1:15" ht="24" customHeight="1" x14ac:dyDescent="0.25">
      <c r="A31" s="2"/>
      <c r="B31" s="258" t="s">
        <v>383</v>
      </c>
      <c r="C31" s="12"/>
      <c r="D31" s="17"/>
      <c r="E31"/>
      <c r="F31" s="32"/>
    </row>
    <row r="32" spans="1:15" ht="15.75" thickBot="1" x14ac:dyDescent="0.3">
      <c r="A32" s="2"/>
      <c r="B32" s="44"/>
      <c r="C32" s="49"/>
      <c r="D32" s="50"/>
      <c r="E32"/>
      <c r="F32" s="32"/>
    </row>
    <row r="33" spans="1:16" s="28" customFormat="1" ht="39" customHeight="1" thickBot="1" x14ac:dyDescent="0.3">
      <c r="A33" s="69"/>
      <c r="B33" s="21" t="s">
        <v>21</v>
      </c>
      <c r="C33" s="25" t="s">
        <v>292</v>
      </c>
      <c r="D33" s="173"/>
      <c r="E33" s="162"/>
      <c r="F33" s="210"/>
      <c r="G33" s="163"/>
      <c r="H33" s="163"/>
    </row>
    <row r="34" spans="1:16" s="28" customFormat="1" ht="18" customHeight="1" x14ac:dyDescent="0.25">
      <c r="A34" s="69"/>
      <c r="B34" s="77" t="s">
        <v>12</v>
      </c>
      <c r="C34" s="174">
        <f>+IF(IFERROR(ABS(datos!CW256),0)&gt;0,datos!CW214,"-")</f>
        <v>1.8136874355677566</v>
      </c>
      <c r="D34" s="173"/>
      <c r="E34" s="162"/>
      <c r="F34" s="210"/>
      <c r="G34" s="163"/>
      <c r="H34" s="163"/>
      <c r="I34" s="163"/>
      <c r="J34" s="163"/>
      <c r="K34" s="163"/>
      <c r="L34" s="163"/>
      <c r="M34" s="163"/>
      <c r="N34" s="163"/>
      <c r="O34" s="163"/>
    </row>
    <row r="35" spans="1:16" s="28" customFormat="1" ht="18" customHeight="1" x14ac:dyDescent="0.25">
      <c r="A35" s="69"/>
      <c r="B35" s="83" t="s">
        <v>264</v>
      </c>
      <c r="C35" s="160">
        <f>+IF(IFERROR(ABS(datos!CW265),0)&gt;0,datos!CW223,"-")</f>
        <v>0.96359044181477593</v>
      </c>
      <c r="D35" s="173"/>
      <c r="E35" s="162"/>
      <c r="F35" s="210"/>
      <c r="G35" s="163"/>
      <c r="H35" s="163"/>
      <c r="I35" s="163"/>
      <c r="J35" s="163"/>
      <c r="K35" s="163"/>
      <c r="L35" s="163"/>
      <c r="M35" s="163"/>
      <c r="N35" s="163"/>
      <c r="O35" s="163"/>
    </row>
    <row r="36" spans="1:16" s="28" customFormat="1" ht="18" customHeight="1" x14ac:dyDescent="0.25">
      <c r="A36" s="69"/>
      <c r="B36" s="84" t="s">
        <v>5</v>
      </c>
      <c r="C36" s="160">
        <f>+IF(IFERROR(ABS(datos!CW266),0)&gt;0,datos!CW224,"-")</f>
        <v>0.54232781793618301</v>
      </c>
      <c r="D36" s="173"/>
      <c r="E36" s="162"/>
      <c r="F36" s="210"/>
      <c r="G36" s="163"/>
      <c r="H36" s="163"/>
      <c r="I36" s="163"/>
      <c r="J36" s="163"/>
      <c r="K36" s="163"/>
      <c r="L36" s="163"/>
      <c r="M36" s="163"/>
      <c r="N36" s="163"/>
      <c r="O36" s="163"/>
    </row>
    <row r="37" spans="1:16" s="28" customFormat="1" ht="18" customHeight="1" x14ac:dyDescent="0.25">
      <c r="A37" s="69"/>
      <c r="B37" s="84" t="s">
        <v>6</v>
      </c>
      <c r="C37" s="160">
        <f>+IF(IFERROR(ABS(datos!CW267),0)&gt;0,datos!CW225,"-")</f>
        <v>1.0188888738960593</v>
      </c>
      <c r="D37" s="173"/>
      <c r="E37" s="162"/>
      <c r="F37" s="210"/>
      <c r="G37" s="163"/>
      <c r="H37" s="163"/>
      <c r="I37" s="163"/>
      <c r="J37" s="163"/>
      <c r="K37" s="163"/>
      <c r="L37" s="163"/>
      <c r="M37" s="163"/>
      <c r="N37" s="163"/>
      <c r="O37" s="163"/>
    </row>
    <row r="38" spans="1:16" s="28" customFormat="1" ht="18" customHeight="1" x14ac:dyDescent="0.25">
      <c r="A38" s="69"/>
      <c r="B38" s="84" t="s">
        <v>7</v>
      </c>
      <c r="C38" s="160">
        <f>+IF(IFERROR(ABS(datos!CW268),0)&gt;0,datos!CW226,"-")</f>
        <v>1.2455198189027821</v>
      </c>
      <c r="D38" s="173"/>
      <c r="E38" s="162"/>
      <c r="F38" s="210"/>
      <c r="G38" s="163"/>
      <c r="H38" s="163"/>
      <c r="I38" s="163"/>
      <c r="J38" s="163"/>
      <c r="K38" s="163"/>
      <c r="L38" s="163"/>
      <c r="M38" s="163"/>
      <c r="N38" s="163"/>
      <c r="O38" s="163"/>
    </row>
    <row r="39" spans="1:16" s="28" customFormat="1" ht="18" customHeight="1" thickBot="1" x14ac:dyDescent="0.3">
      <c r="A39" s="69"/>
      <c r="B39" s="85" t="s">
        <v>8</v>
      </c>
      <c r="C39" s="164">
        <f>+IF(IFERROR(ABS(datos!CW269),0)&gt;0,datos!CW227,"-")</f>
        <v>4.3650586274367713</v>
      </c>
      <c r="D39" s="173"/>
      <c r="E39" s="162"/>
      <c r="F39" s="210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1:16" ht="15.75" thickBot="1" x14ac:dyDescent="0.3">
      <c r="A40" s="2"/>
      <c r="B40" s="91"/>
      <c r="C40" s="175"/>
      <c r="D40" s="176"/>
      <c r="E40" s="168"/>
      <c r="F40" s="188"/>
      <c r="G40" s="169"/>
      <c r="H40" s="169"/>
      <c r="I40" s="169"/>
      <c r="J40" s="169"/>
      <c r="K40" s="169"/>
      <c r="L40" s="169"/>
      <c r="M40" s="169"/>
      <c r="N40" s="169"/>
      <c r="O40" s="169"/>
    </row>
    <row r="41" spans="1:16" s="28" customFormat="1" ht="18" customHeight="1" x14ac:dyDescent="0.25">
      <c r="A41" s="69"/>
      <c r="B41" s="86" t="s">
        <v>9</v>
      </c>
      <c r="C41" s="170">
        <f>+IF(IFERROR(ABS(datos!CW270),0)&gt;0,datos!CW228,"-")</f>
        <v>1.4192097256213798</v>
      </c>
      <c r="D41" s="173"/>
      <c r="E41" s="162"/>
      <c r="F41" s="210"/>
      <c r="G41" s="163"/>
      <c r="H41" s="163"/>
      <c r="I41" s="163"/>
      <c r="J41" s="163"/>
      <c r="K41" s="163"/>
      <c r="L41" s="163"/>
      <c r="M41" s="163"/>
      <c r="N41" s="163"/>
      <c r="O41" s="163"/>
    </row>
    <row r="42" spans="1:16" s="28" customFormat="1" ht="18" customHeight="1" thickBot="1" x14ac:dyDescent="0.3">
      <c r="A42" s="69"/>
      <c r="B42" s="85" t="s">
        <v>10</v>
      </c>
      <c r="C42" s="164">
        <f>+IF(IFERROR(ABS(datos!CW271),0)&gt;0,datos!CW229,"-")</f>
        <v>2.1992466464859</v>
      </c>
      <c r="D42" s="173"/>
      <c r="E42" s="162"/>
      <c r="F42" s="210"/>
      <c r="G42" s="163"/>
      <c r="H42" s="163"/>
      <c r="I42" s="163"/>
      <c r="J42" s="163"/>
      <c r="K42" s="163"/>
      <c r="L42" s="163"/>
      <c r="M42" s="163"/>
      <c r="N42" s="163"/>
      <c r="O42" s="163"/>
    </row>
    <row r="43" spans="1:16" x14ac:dyDescent="0.25">
      <c r="A43" s="2"/>
      <c r="B43" s="259" t="s">
        <v>383</v>
      </c>
      <c r="C43" s="13"/>
      <c r="D43" s="17"/>
      <c r="E43"/>
      <c r="F43" s="32"/>
    </row>
    <row r="44" spans="1:16" ht="26.25" customHeight="1" x14ac:dyDescent="0.25">
      <c r="A44" s="2"/>
      <c r="B44" s="44"/>
      <c r="C44" s="49"/>
      <c r="D44" s="50"/>
      <c r="E44"/>
      <c r="F44" s="32"/>
    </row>
    <row r="45" spans="1:16" ht="26.25" customHeight="1" thickBot="1" x14ac:dyDescent="0.3">
      <c r="A45" s="2"/>
      <c r="B45" s="44"/>
      <c r="C45" s="177"/>
      <c r="D45" s="178"/>
      <c r="E45" s="168"/>
      <c r="F45" s="188"/>
      <c r="G45" s="169"/>
      <c r="H45" s="169"/>
    </row>
    <row r="46" spans="1:16" s="28" customFormat="1" ht="39" customHeight="1" thickBot="1" x14ac:dyDescent="0.3">
      <c r="A46" s="69"/>
      <c r="B46" s="21" t="s">
        <v>318</v>
      </c>
      <c r="C46" s="25" t="s">
        <v>292</v>
      </c>
      <c r="D46" s="179" t="s">
        <v>297</v>
      </c>
      <c r="E46" s="162"/>
      <c r="F46" s="210"/>
      <c r="G46" s="163"/>
      <c r="H46" s="163"/>
      <c r="I46" s="163"/>
      <c r="J46" s="163"/>
    </row>
    <row r="47" spans="1:16" s="28" customFormat="1" ht="18" customHeight="1" x14ac:dyDescent="0.25">
      <c r="A47" s="69"/>
      <c r="B47" s="23" t="s">
        <v>12</v>
      </c>
      <c r="C47" s="235">
        <v>100</v>
      </c>
      <c r="D47" s="236">
        <v>100</v>
      </c>
      <c r="E47" s="162"/>
      <c r="F47" s="210"/>
      <c r="G47" s="163"/>
      <c r="H47" s="163"/>
      <c r="I47" s="163"/>
      <c r="J47" s="163"/>
    </row>
    <row r="48" spans="1:16" s="28" customFormat="1" ht="18" customHeight="1" x14ac:dyDescent="0.25">
      <c r="A48" s="69"/>
      <c r="B48" s="88" t="s">
        <v>13</v>
      </c>
      <c r="C48" s="160">
        <f>+IF(IFERROR(ABS(datos!CW257),0)&gt;0,datos!CW153/datos!CW$152*100,"-")</f>
        <v>1.069436580333303</v>
      </c>
      <c r="D48" s="161">
        <f>+'TOTAL BEBIDAS FRIAS'!K50</f>
        <v>9.1462960950132395</v>
      </c>
      <c r="E48" s="162"/>
      <c r="F48" s="210"/>
      <c r="G48" s="163"/>
      <c r="H48" s="163"/>
      <c r="I48" s="163"/>
      <c r="J48" s="163"/>
      <c r="K48" s="163"/>
      <c r="L48" s="163"/>
      <c r="M48" s="163"/>
      <c r="N48" s="163"/>
      <c r="O48" s="163"/>
      <c r="P48" s="163"/>
    </row>
    <row r="49" spans="1:16" s="28" customFormat="1" ht="18" customHeight="1" x14ac:dyDescent="0.25">
      <c r="A49" s="69"/>
      <c r="B49" s="88" t="s">
        <v>14</v>
      </c>
      <c r="C49" s="160">
        <f>+IF(IFERROR(ABS(datos!CW258),0)&gt;0,datos!CW154/datos!CW$152*100,"-")</f>
        <v>2.2832666278326674</v>
      </c>
      <c r="D49" s="161">
        <f>+'TOTAL BEBIDAS FRIAS'!K51</f>
        <v>12.759159613770599</v>
      </c>
      <c r="E49" s="162"/>
      <c r="F49" s="210"/>
      <c r="G49" s="163"/>
      <c r="H49" s="163"/>
      <c r="I49" s="163"/>
      <c r="J49" s="163"/>
      <c r="K49" s="163"/>
      <c r="L49" s="163"/>
      <c r="M49" s="163"/>
      <c r="N49" s="163"/>
      <c r="O49" s="163"/>
      <c r="P49" s="163"/>
    </row>
    <row r="50" spans="1:16" s="28" customFormat="1" ht="18" customHeight="1" x14ac:dyDescent="0.25">
      <c r="A50" s="69"/>
      <c r="B50" s="88" t="s">
        <v>15</v>
      </c>
      <c r="C50" s="160">
        <f>+IF(IFERROR(ABS(datos!CW259),0)&gt;0,datos!CW155/datos!CW$152*100,"-")</f>
        <v>10.98054090760855</v>
      </c>
      <c r="D50" s="161">
        <f>+'TOTAL BEBIDAS FRIAS'!K52</f>
        <v>15.46491966253671</v>
      </c>
      <c r="E50" s="162"/>
      <c r="F50" s="210"/>
      <c r="G50" s="163"/>
      <c r="H50" s="163"/>
      <c r="I50" s="163"/>
      <c r="J50" s="163"/>
      <c r="K50" s="163"/>
      <c r="L50" s="163"/>
      <c r="M50" s="163"/>
      <c r="N50" s="163"/>
      <c r="O50" s="163"/>
      <c r="P50" s="163"/>
    </row>
    <row r="51" spans="1:16" s="28" customFormat="1" ht="18" customHeight="1" x14ac:dyDescent="0.25">
      <c r="A51" s="69"/>
      <c r="B51" s="88" t="s">
        <v>16</v>
      </c>
      <c r="C51" s="160">
        <f>+IF(IFERROR(ABS(datos!CW260),0)&gt;0,datos!CW156/datos!CW$152*100,"-")</f>
        <v>53.564608888033717</v>
      </c>
      <c r="D51" s="161">
        <f>+'TOTAL BEBIDAS FRIAS'!K53</f>
        <v>20.851636499731629</v>
      </c>
      <c r="E51" s="162"/>
      <c r="F51" s="210"/>
      <c r="G51" s="163"/>
      <c r="H51" s="163"/>
      <c r="I51" s="163"/>
      <c r="J51" s="163"/>
      <c r="K51" s="163"/>
      <c r="L51" s="163"/>
      <c r="M51" s="163"/>
      <c r="N51" s="163"/>
      <c r="O51" s="163"/>
      <c r="P51" s="163"/>
    </row>
    <row r="52" spans="1:16" s="28" customFormat="1" ht="18" customHeight="1" x14ac:dyDescent="0.25">
      <c r="A52" s="69"/>
      <c r="B52" s="88" t="s">
        <v>17</v>
      </c>
      <c r="C52" s="160">
        <f>+IF(IFERROR(ABS(datos!CW261),0)&gt;0,datos!CW157/datos!CW$152*100,"-")</f>
        <v>8.9031535811185289</v>
      </c>
      <c r="D52" s="161">
        <f>+'TOTAL BEBIDAS FRIAS'!K54</f>
        <v>13.096463224278173</v>
      </c>
      <c r="E52" s="162"/>
      <c r="F52" s="210"/>
      <c r="G52" s="163"/>
      <c r="H52" s="163"/>
      <c r="I52" s="163"/>
      <c r="J52" s="163"/>
      <c r="K52" s="163"/>
      <c r="L52" s="163"/>
      <c r="M52" s="163"/>
      <c r="N52" s="163"/>
      <c r="O52" s="163"/>
      <c r="P52" s="163"/>
    </row>
    <row r="53" spans="1:16" s="28" customFormat="1" ht="18" customHeight="1" x14ac:dyDescent="0.25">
      <c r="A53" s="69"/>
      <c r="B53" s="88" t="s">
        <v>18</v>
      </c>
      <c r="C53" s="160">
        <f>+IF(IFERROR(ABS(datos!CW262),0)&gt;0,datos!CW158/datos!CW$152*100,"-")</f>
        <v>12.723757757314983</v>
      </c>
      <c r="D53" s="161">
        <f>+'TOTAL BEBIDAS FRIAS'!K55</f>
        <v>9.6673858697052868</v>
      </c>
      <c r="E53" s="162"/>
      <c r="F53" s="210"/>
      <c r="G53" s="163"/>
      <c r="H53" s="163"/>
      <c r="I53" s="163"/>
      <c r="J53" s="163"/>
      <c r="K53" s="163"/>
      <c r="L53" s="163"/>
      <c r="M53" s="163"/>
      <c r="N53" s="163"/>
      <c r="O53" s="163"/>
      <c r="P53" s="163"/>
    </row>
    <row r="54" spans="1:16" s="28" customFormat="1" ht="18" customHeight="1" x14ac:dyDescent="0.25">
      <c r="A54" s="69"/>
      <c r="B54" s="88" t="s">
        <v>19</v>
      </c>
      <c r="C54" s="160">
        <f>+IF(IFERROR(ABS(datos!CW263),0)&gt;0,datos!CW159/datos!CW$152*100,"-")</f>
        <v>4.7777560258393859</v>
      </c>
      <c r="D54" s="161">
        <f>+'TOTAL BEBIDAS FRIAS'!K56</f>
        <v>9.4811569177396819</v>
      </c>
      <c r="E54" s="162"/>
      <c r="F54" s="210"/>
      <c r="G54" s="163"/>
      <c r="H54" s="163"/>
      <c r="I54" s="163"/>
      <c r="J54" s="163"/>
      <c r="K54" s="163"/>
      <c r="L54" s="163"/>
      <c r="M54" s="163"/>
      <c r="N54" s="163"/>
      <c r="O54" s="163"/>
      <c r="P54" s="163"/>
    </row>
    <row r="55" spans="1:16" s="28" customFormat="1" ht="18" customHeight="1" thickBot="1" x14ac:dyDescent="0.3">
      <c r="A55" s="69"/>
      <c r="B55" s="89" t="s">
        <v>20</v>
      </c>
      <c r="C55" s="164">
        <f>+IF(IFERROR(ABS(datos!CW264),0)&gt;0,datos!CW160/datos!CW$152*100,"-")</f>
        <v>5.6974796319188634</v>
      </c>
      <c r="D55" s="165">
        <f>+'TOTAL BEBIDAS FRIAS'!K57</f>
        <v>9.532979315862546</v>
      </c>
      <c r="E55" s="162"/>
      <c r="F55" s="210"/>
      <c r="G55" s="163"/>
      <c r="H55" s="163"/>
      <c r="I55" s="163"/>
      <c r="J55" s="163"/>
      <c r="K55" s="163"/>
      <c r="L55" s="163"/>
      <c r="M55" s="163"/>
      <c r="N55" s="163"/>
      <c r="O55" s="163"/>
      <c r="P55" s="163"/>
    </row>
    <row r="56" spans="1:16" x14ac:dyDescent="0.25">
      <c r="A56" s="2"/>
      <c r="B56" s="259" t="s">
        <v>383</v>
      </c>
      <c r="C56" s="13"/>
      <c r="D56" s="17"/>
      <c r="E56"/>
      <c r="F56" s="32"/>
    </row>
    <row r="57" spans="1:16" ht="27.75" customHeight="1" thickBot="1" x14ac:dyDescent="0.3">
      <c r="A57" s="2"/>
      <c r="B57" s="44"/>
      <c r="C57" s="177"/>
      <c r="D57" s="178"/>
      <c r="E57" s="168"/>
      <c r="F57" s="188"/>
      <c r="G57" s="169"/>
      <c r="H57" s="169"/>
    </row>
    <row r="58" spans="1:16" s="28" customFormat="1" ht="39" customHeight="1" thickBot="1" x14ac:dyDescent="0.3">
      <c r="A58" s="69"/>
      <c r="B58" s="21" t="s">
        <v>21</v>
      </c>
      <c r="C58" s="25" t="s">
        <v>292</v>
      </c>
      <c r="D58" s="173"/>
      <c r="E58" s="162"/>
      <c r="F58" s="210"/>
      <c r="G58" s="163"/>
      <c r="H58" s="163"/>
      <c r="I58" s="163"/>
      <c r="J58" s="163"/>
    </row>
    <row r="59" spans="1:16" s="28" customFormat="1" ht="18" customHeight="1" x14ac:dyDescent="0.25">
      <c r="A59" s="69"/>
      <c r="B59" s="77" t="s">
        <v>12</v>
      </c>
      <c r="C59" s="170">
        <f>+IF(IFERROR(ABS(datos!CW256),0)&gt;0,datos!CW214,"-")</f>
        <v>1.8136874355677566</v>
      </c>
      <c r="D59" s="173"/>
      <c r="E59" s="162"/>
      <c r="F59" s="210"/>
      <c r="G59" s="163"/>
      <c r="H59" s="163"/>
      <c r="I59" s="163"/>
      <c r="J59" s="163"/>
      <c r="K59" s="163"/>
      <c r="L59" s="163"/>
      <c r="M59" s="163"/>
      <c r="N59" s="163"/>
      <c r="O59" s="163"/>
    </row>
    <row r="60" spans="1:16" s="28" customFormat="1" ht="18" customHeight="1" x14ac:dyDescent="0.25">
      <c r="A60" s="69"/>
      <c r="B60" s="88" t="s">
        <v>13</v>
      </c>
      <c r="C60" s="160">
        <f>+IF(IFERROR(ABS(datos!CW257),0)&gt;0,datos!CW215,"-")</f>
        <v>0.35157435524571234</v>
      </c>
      <c r="D60" s="173"/>
      <c r="E60" s="162"/>
      <c r="F60" s="210"/>
      <c r="G60" s="163"/>
      <c r="H60" s="163"/>
      <c r="I60" s="163"/>
      <c r="J60" s="163"/>
      <c r="K60" s="163"/>
      <c r="L60" s="163"/>
      <c r="M60" s="163"/>
      <c r="N60" s="163"/>
      <c r="O60" s="163"/>
    </row>
    <row r="61" spans="1:16" s="28" customFormat="1" ht="18" customHeight="1" x14ac:dyDescent="0.25">
      <c r="A61" s="69"/>
      <c r="B61" s="88" t="s">
        <v>14</v>
      </c>
      <c r="C61" s="160">
        <f>+IF(IFERROR(ABS(datos!CW258),0)&gt;0,datos!CW216,"-")</f>
        <v>0.8097059538767073</v>
      </c>
      <c r="D61" s="173"/>
      <c r="E61" s="162"/>
      <c r="F61" s="210"/>
      <c r="G61" s="163"/>
      <c r="H61" s="163"/>
      <c r="I61" s="163"/>
      <c r="J61" s="163"/>
      <c r="K61" s="163"/>
      <c r="L61" s="163"/>
      <c r="M61" s="163"/>
      <c r="N61" s="163"/>
      <c r="O61" s="163"/>
    </row>
    <row r="62" spans="1:16" s="28" customFormat="1" ht="18" customHeight="1" x14ac:dyDescent="0.25">
      <c r="A62" s="69"/>
      <c r="B62" s="88" t="s">
        <v>15</v>
      </c>
      <c r="C62" s="160">
        <f>+IF(IFERROR(ABS(datos!CW259),0)&gt;0,datos!CW217,"-")</f>
        <v>1.0421376446904882</v>
      </c>
      <c r="D62" s="173"/>
      <c r="E62" s="162"/>
      <c r="F62" s="210"/>
      <c r="G62" s="163"/>
      <c r="H62" s="163"/>
      <c r="I62" s="163"/>
      <c r="J62" s="163"/>
      <c r="K62" s="163"/>
      <c r="L62" s="163"/>
      <c r="M62" s="163"/>
      <c r="N62" s="163"/>
      <c r="O62" s="163"/>
    </row>
    <row r="63" spans="1:16" s="28" customFormat="1" ht="18" customHeight="1" x14ac:dyDescent="0.25">
      <c r="A63" s="69"/>
      <c r="B63" s="88" t="s">
        <v>16</v>
      </c>
      <c r="C63" s="160">
        <f>+IF(IFERROR(ABS(datos!CW260),0)&gt;0,datos!CW218,"-")</f>
        <v>3.7268467815727067</v>
      </c>
      <c r="D63" s="173"/>
      <c r="E63" s="162"/>
      <c r="F63" s="210"/>
      <c r="G63" s="163"/>
      <c r="H63" s="163"/>
      <c r="I63" s="163"/>
      <c r="J63" s="163"/>
      <c r="K63" s="163"/>
      <c r="L63" s="163"/>
      <c r="M63" s="163"/>
      <c r="N63" s="163"/>
      <c r="O63" s="163"/>
    </row>
    <row r="64" spans="1:16" s="28" customFormat="1" ht="18" customHeight="1" x14ac:dyDescent="0.25">
      <c r="A64" s="69"/>
      <c r="B64" s="88" t="s">
        <v>17</v>
      </c>
      <c r="C64" s="160">
        <f>+IF(IFERROR(ABS(datos!CW261),0)&gt;0,datos!CW219,"-")</f>
        <v>1.178637013337372</v>
      </c>
      <c r="D64" s="173"/>
      <c r="E64" s="162"/>
      <c r="F64" s="210"/>
      <c r="G64" s="163"/>
      <c r="H64" s="163"/>
      <c r="I64" s="163"/>
      <c r="J64" s="163"/>
      <c r="K64" s="163"/>
      <c r="L64" s="163"/>
      <c r="M64" s="163"/>
      <c r="N64" s="163"/>
      <c r="O64" s="163"/>
    </row>
    <row r="65" spans="1:15" s="28" customFormat="1" ht="18" customHeight="1" x14ac:dyDescent="0.25">
      <c r="A65" s="69"/>
      <c r="B65" s="88" t="s">
        <v>18</v>
      </c>
      <c r="C65" s="160">
        <f>+IF(IFERROR(ABS(datos!CW262),0)&gt;0,datos!CW220,"-")</f>
        <v>1.1927817704399122</v>
      </c>
      <c r="D65" s="162"/>
      <c r="E65" s="162"/>
      <c r="F65" s="210"/>
      <c r="G65" s="163"/>
      <c r="H65" s="163"/>
      <c r="I65" s="163"/>
      <c r="J65" s="163"/>
      <c r="K65" s="163"/>
      <c r="L65" s="163"/>
      <c r="M65" s="163"/>
      <c r="N65" s="163"/>
      <c r="O65" s="163"/>
    </row>
    <row r="66" spans="1:15" s="28" customFormat="1" ht="18" customHeight="1" x14ac:dyDescent="0.25">
      <c r="A66" s="69"/>
      <c r="B66" s="88" t="s">
        <v>19</v>
      </c>
      <c r="C66" s="160">
        <f>+IF(IFERROR(ABS(datos!CW263),0)&gt;0,datos!CW221,"-")</f>
        <v>1.7684219050511185</v>
      </c>
      <c r="D66" s="162"/>
      <c r="E66" s="162"/>
      <c r="F66" s="210"/>
      <c r="G66" s="163"/>
      <c r="H66" s="163"/>
      <c r="I66" s="163"/>
      <c r="J66" s="163"/>
      <c r="K66" s="163"/>
      <c r="L66" s="163"/>
      <c r="M66" s="163"/>
      <c r="N66" s="163"/>
      <c r="O66" s="163"/>
    </row>
    <row r="67" spans="1:15" s="28" customFormat="1" ht="18" customHeight="1" thickBot="1" x14ac:dyDescent="0.3">
      <c r="A67" s="69"/>
      <c r="B67" s="89" t="s">
        <v>20</v>
      </c>
      <c r="C67" s="160">
        <f>+IF(IFERROR(ABS(datos!CW264),0)&gt;0,datos!CW222,"-")</f>
        <v>0.50132178011297657</v>
      </c>
      <c r="D67" s="162"/>
      <c r="E67" s="162"/>
      <c r="F67" s="210"/>
      <c r="G67" s="163"/>
      <c r="H67" s="163"/>
      <c r="I67" s="163"/>
      <c r="J67" s="163"/>
      <c r="K67" s="163"/>
      <c r="L67" s="163"/>
      <c r="M67" s="163"/>
      <c r="N67" s="163"/>
      <c r="O67" s="163"/>
    </row>
    <row r="68" spans="1:15" x14ac:dyDescent="0.25">
      <c r="A68" s="2"/>
      <c r="B68" s="259" t="s">
        <v>383</v>
      </c>
      <c r="C68" s="12"/>
      <c r="D68"/>
      <c r="E68"/>
      <c r="F68" s="32"/>
    </row>
  </sheetData>
  <mergeCells count="1">
    <mergeCell ref="C2:D3"/>
  </mergeCells>
  <pageMargins left="0.25" right="0.25" top="0.75" bottom="0.75" header="0.3" footer="0.3"/>
  <pageSetup paperSize="9" scale="5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11</vt:i4>
      </vt:variant>
    </vt:vector>
  </HeadingPairs>
  <TitlesOfParts>
    <vt:vector size="27" baseType="lpstr">
      <vt:lpstr>BEBIDAS FRIAS OOH</vt:lpstr>
      <vt:lpstr>TOTAL BEBIDAS FRIAS</vt:lpstr>
      <vt:lpstr>BEB ESPIRITUOSAS</vt:lpstr>
      <vt:lpstr>CERVEZA</vt:lpstr>
      <vt:lpstr>VINO + ESPUMOSOS + SIDRAS</vt:lpstr>
      <vt:lpstr>BEB REFRESCANTES</vt:lpstr>
      <vt:lpstr>AGUA</vt:lpstr>
      <vt:lpstr>ZUMOS</vt:lpstr>
      <vt:lpstr>BEB ZUMO+LECHE</vt:lpstr>
      <vt:lpstr>datos</vt:lpstr>
      <vt:lpstr>Dtserver</vt:lpstr>
      <vt:lpstr>Resumen Fuera y Dentro</vt:lpstr>
      <vt:lpstr>in_ooh gráficos</vt:lpstr>
      <vt:lpstr>FACTORES DE CONVERSIÓN</vt:lpstr>
      <vt:lpstr>Definiciones</vt:lpstr>
      <vt:lpstr>Weighted Households 18+</vt:lpstr>
      <vt:lpstr>AGUA!Área_de_impresión</vt:lpstr>
      <vt:lpstr>'BEB ESPIRITUOSAS'!Área_de_impresión</vt:lpstr>
      <vt:lpstr>'BEB REFRESCANTES'!Área_de_impresión</vt:lpstr>
      <vt:lpstr>'BEB ZUMO+LECHE'!Área_de_impresión</vt:lpstr>
      <vt:lpstr>CERVEZA!Área_de_impresión</vt:lpstr>
      <vt:lpstr>'FACTORES DE CONVERSIÓN'!Área_de_impresión</vt:lpstr>
      <vt:lpstr>'in_ooh gráficos'!Área_de_impresión</vt:lpstr>
      <vt:lpstr>'Resumen Fuera y Dentro'!Área_de_impresión</vt:lpstr>
      <vt:lpstr>'TOTAL BEBIDAS FRIAS'!Área_de_impresión</vt:lpstr>
      <vt:lpstr>'VINO + ESPUMOSOS + SIDRAS'!Área_de_impresión</vt:lpstr>
      <vt:lpstr>ZUMOS!Área_de_impresión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Tamara Sanchez</dc:creator>
  <cp:lastModifiedBy>Sánchez Alconada, Juan Carlos</cp:lastModifiedBy>
  <cp:lastPrinted>2014-12-11T10:32:17Z</cp:lastPrinted>
  <dcterms:created xsi:type="dcterms:W3CDTF">2014-11-25T21:41:33Z</dcterms:created>
  <dcterms:modified xsi:type="dcterms:W3CDTF">2021-04-27T12:04:36Z</dcterms:modified>
</cp:coreProperties>
</file>